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طبقه بندی جدید\کمکی به واحد مالی\گزارش پرتفوی های تهیه شده\دی ماه\همسنگ\"/>
    </mc:Choice>
  </mc:AlternateContent>
  <xr:revisionPtr revIDLastSave="0" documentId="13_ncr:1_{29987302-77A2-4810-86F5-61AF9F00DA99}" xr6:coauthVersionLast="47" xr6:coauthVersionMax="47" xr10:uidLastSave="{00000000-0000-0000-0000-000000000000}"/>
  <bookViews>
    <workbookView xWindow="-120" yWindow="-120" windowWidth="29040" windowHeight="15720" tabRatio="890" activeTab="3" xr2:uid="{00000000-000D-0000-FFFF-FFFF00000000}"/>
  </bookViews>
  <sheets>
    <sheet name="سهام" sheetId="1" r:id="rId1"/>
    <sheet name="سپرده" sheetId="6" r:id="rId2"/>
    <sheet name="جمع درآمدها" sheetId="15" r:id="rId3"/>
    <sheet name="سرمایه‌گذاری در سهام" sheetId="11" r:id="rId4"/>
    <sheet name="درآمد سپرده بانکی" sheetId="13" r:id="rId5"/>
    <sheet name="درآمد سود سهام" sheetId="8" r:id="rId6"/>
    <sheet name="سود سپرده بانکی" sheetId="7" r:id="rId7"/>
    <sheet name="درآمد ناشی از فروش" sheetId="10" r:id="rId8"/>
    <sheet name="درآمد ناشی از تغییر قیمت اوراق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9" i="11" l="1"/>
  <c r="K139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128" i="11"/>
  <c r="U129" i="11"/>
  <c r="U130" i="11"/>
  <c r="U131" i="11"/>
  <c r="U132" i="11"/>
  <c r="U133" i="11"/>
  <c r="U134" i="11"/>
  <c r="U135" i="11"/>
  <c r="U136" i="11"/>
  <c r="U137" i="11"/>
  <c r="U138" i="11"/>
  <c r="U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8" i="11"/>
  <c r="O139" i="11"/>
  <c r="E139" i="11"/>
  <c r="I9" i="15"/>
  <c r="G8" i="13"/>
  <c r="C8" i="13"/>
  <c r="N9" i="7"/>
  <c r="N8" i="7"/>
  <c r="J9" i="7"/>
  <c r="H9" i="7"/>
  <c r="H8" i="7"/>
  <c r="D9" i="7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9" i="11" s="1"/>
  <c r="S135" i="11"/>
  <c r="S136" i="11"/>
  <c r="S137" i="11"/>
  <c r="S138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39" i="11" s="1"/>
  <c r="E7" i="15" s="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8" i="11"/>
  <c r="Q135" i="9"/>
  <c r="O135" i="9"/>
  <c r="M135" i="9"/>
  <c r="I135" i="9"/>
  <c r="G135" i="9"/>
  <c r="E135" i="9"/>
  <c r="Q81" i="10"/>
  <c r="O81" i="10"/>
  <c r="M81" i="10"/>
  <c r="I81" i="10"/>
  <c r="G81" i="10"/>
  <c r="E81" i="10"/>
  <c r="Q139" i="11"/>
  <c r="M139" i="11"/>
  <c r="G139" i="11"/>
  <c r="C139" i="11"/>
  <c r="S11" i="8"/>
  <c r="Q11" i="8"/>
  <c r="O11" i="8"/>
  <c r="M11" i="8"/>
  <c r="K11" i="8"/>
  <c r="I11" i="8"/>
  <c r="K9" i="6"/>
  <c r="Y140" i="1" l="1"/>
  <c r="W140" i="1"/>
  <c r="U140" i="1"/>
  <c r="O140" i="1"/>
  <c r="K140" i="1"/>
  <c r="G140" i="1"/>
  <c r="E140" i="1"/>
  <c r="I9" i="6"/>
  <c r="G9" i="13"/>
  <c r="I8" i="13" s="1"/>
  <c r="C9" i="13"/>
  <c r="E8" i="13" s="1"/>
  <c r="G9" i="6"/>
  <c r="E9" i="6"/>
  <c r="C9" i="6"/>
  <c r="E9" i="13" l="1"/>
  <c r="I9" i="13" l="1"/>
  <c r="E8" i="15" l="1"/>
  <c r="E9" i="15" l="1"/>
  <c r="G7" i="15" s="1"/>
  <c r="G8" i="15" l="1"/>
  <c r="G9" i="15" s="1"/>
</calcChain>
</file>

<file path=xl/sharedStrings.xml><?xml version="1.0" encoding="utf-8"?>
<sst xmlns="http://schemas.openxmlformats.org/spreadsheetml/2006/main" count="1130" uniqueCount="200">
  <si>
    <t>صندوق سرمایه‌گذاری بازنشستگی تکمیلی آتیه مفید</t>
  </si>
  <si>
    <t>صورت وضعیت پورتفوی</t>
  </si>
  <si>
    <t>برای ماه منتهی به 1404/07/30</t>
  </si>
  <si>
    <t>نام شرکت</t>
  </si>
  <si>
    <t>1404/06/31</t>
  </si>
  <si>
    <t>تغییرات طی دوره</t>
  </si>
  <si>
    <t>1404/07/30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</si>
  <si>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</si>
  <si>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</si>
  <si>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</si>
  <si>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</si>
  <si>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</si>
  <si>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</si>
  <si>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</si>
  <si>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</si>
  <si>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اقتصادنوین</t>
  </si>
  <si>
    <t>بهساز کاشانه تهران</t>
  </si>
  <si>
    <t>پالایش نفت شیراز</t>
  </si>
  <si>
    <t>داروسازی‌ اکسیر</t>
  </si>
  <si>
    <t>سبحان دارو</t>
  </si>
  <si>
    <t>سرمایه گذاری دارویی تامین</t>
  </si>
  <si>
    <t>سرمایه گذاری گروه توسعه ملی</t>
  </si>
  <si>
    <t>سرمایه‌ گذاری‌ البرز(هلدینگ‌</t>
  </si>
  <si>
    <t>سرمایه‌گذاری‌غدیر(هلدینگ‌</t>
  </si>
  <si>
    <t>سیمرغ</t>
  </si>
  <si>
    <t>صنایع پتروشیمی کرمانشاه</t>
  </si>
  <si>
    <t>فولاد کاوه جنوب کیش</t>
  </si>
  <si>
    <t>گ.مدیریت ارزش سرمایه ص ب کشوری</t>
  </si>
  <si>
    <t>گروه مالی صبا تامین</t>
  </si>
  <si>
    <t>گروه‌صنعتی‌سپاهان‌</t>
  </si>
  <si>
    <t>مبین انرژی خلیج فارس</t>
  </si>
  <si>
    <t>معدنی و صنعتی گل گهر</t>
  </si>
  <si>
    <t>نیروترانس‌</t>
  </si>
  <si>
    <t>کارخانجات‌ قند قزوین‌</t>
  </si>
  <si>
    <t/>
  </si>
  <si>
    <t>درصد به کل دارایی‌ها</t>
  </si>
  <si>
    <t>سپرده</t>
  </si>
  <si>
    <t>مبلغ</t>
  </si>
  <si>
    <t>افزایش</t>
  </si>
  <si>
    <t>کاهش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</si>
  <si>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</si>
  <si>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</si>
  <si>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</si>
  <si>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</si>
  <si>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</si>
  <si>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</si>
  <si>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</si>
  <si>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</si>
  <si>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</si>
  <si>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</si>
  <si>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</si>
  <si>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</si>
  <si>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</si>
  <si>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</si>
  <si>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</si>
  <si>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</si>
  <si>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</si>
  <si>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</si>
  <si>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</si>
  <si>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</si>
  <si>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</si>
  <si>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</si>
  <si>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</si>
  <si>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</si>
  <si>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</si>
  <si>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</si>
  <si>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</si>
  <si>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</si>
  <si>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</si>
  <si>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</si>
  <si>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</si>
  <si>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1-2</t>
  </si>
  <si>
    <t>2-2</t>
  </si>
  <si>
    <t>درآمد حاصل از سرمایه گذاری در سهام و حق تقدم سهام</t>
  </si>
  <si>
    <t>1-2-درآمد حاصل از سرمایه­گذاری در سهام و حق تقدم سهام:</t>
  </si>
  <si>
    <t>درآمد ناشی از تغییر قیمت اوراق بهادار</t>
  </si>
  <si>
    <t>2- درآمد حاصل از سرمایه گذاری ها</t>
  </si>
  <si>
    <t>سود(زیان) حاصل از فروش اوراق بهادار</t>
  </si>
  <si>
    <t>2-2-درآمد حاصل از سرمایه­گذاری در سپرده بانکی :</t>
  </si>
  <si>
    <t xml:space="preserve">درآمد حاصل از سرمایه گذاری در سپرده بانکی </t>
  </si>
  <si>
    <t>سود سپرده بانکی</t>
  </si>
  <si>
    <t>البرزدارو</t>
  </si>
  <si>
    <t>پالایش نفت تبریز</t>
  </si>
  <si>
    <t>صندوق سرمایه‌گذاری شاخصی هم‌وزن همسنگ مفید</t>
  </si>
  <si>
    <t>ایران‌ خودرو</t>
  </si>
  <si>
    <t>سرمایه‌گذاری‌بهمن‌</t>
  </si>
  <si>
    <t>گروه مپنا (سهامی عام)</t>
  </si>
  <si>
    <t>صنعتی‌ آما</t>
  </si>
  <si>
    <t>فولاد امیرکبیرکاشان</t>
  </si>
  <si>
    <t>رادیاتور ایران‌</t>
  </si>
  <si>
    <t>پاکسان</t>
  </si>
  <si>
    <t>سرمایه‌گذاری‌صندوق‌بازنشستگی‌</t>
  </si>
  <si>
    <t>سرمایه‌گذاری‌ مسکن‌</t>
  </si>
  <si>
    <t>لیزینگ رایان  سایپا</t>
  </si>
  <si>
    <t>پتروشیمی شازند</t>
  </si>
  <si>
    <t>دوده‌ صنعتی‌ پارس‌</t>
  </si>
  <si>
    <t>سرمایه‌ گذاری‌ پارس‌ توشه‌</t>
  </si>
  <si>
    <t>سازه  پویش</t>
  </si>
  <si>
    <t>بهنوش  ایران</t>
  </si>
  <si>
    <t>داروسازی  ابوریحان</t>
  </si>
  <si>
    <t>سیمان‌مازندران‌</t>
  </si>
  <si>
    <t>سیمان‌ بهبهان‌</t>
  </si>
  <si>
    <t>گروه صنایع کاغذ پارس</t>
  </si>
  <si>
    <t>گلتاش‌</t>
  </si>
  <si>
    <t>سیمان کردستان</t>
  </si>
  <si>
    <t>سیمان فارس نو</t>
  </si>
  <si>
    <t>دارویی‌ لقمان‌</t>
  </si>
  <si>
    <t>پتروشیمی پارس</t>
  </si>
  <si>
    <t>قند ثابت‌ خراسان‌</t>
  </si>
  <si>
    <t>لیزینگ اقتصاد نوین</t>
  </si>
  <si>
    <t>کربن‌ ایران‌</t>
  </si>
  <si>
    <t>بیمه پارسیان</t>
  </si>
  <si>
    <t>قنداصفهان‌</t>
  </si>
  <si>
    <t>توسعه و عمران امید</t>
  </si>
  <si>
    <t>تولیدی چدن سازان</t>
  </si>
  <si>
    <t>سیمان آبیک</t>
  </si>
  <si>
    <t>غلتک سازان سپاهان</t>
  </si>
  <si>
    <t>سیمان اردستان</t>
  </si>
  <si>
    <t>تراکتورسازی‌ایران‌</t>
  </si>
  <si>
    <t>مس‌ شهیدباهنر</t>
  </si>
  <si>
    <t>حمل ونقل توکا</t>
  </si>
  <si>
    <t>سیمان‌سپاهان‌</t>
  </si>
  <si>
    <t>گروه‌ صنعتی‌ بارز</t>
  </si>
  <si>
    <t>پارس  خزر</t>
  </si>
  <si>
    <t>کاشی‌ پارس‌</t>
  </si>
  <si>
    <t>سرمایه گذاری کشاورزی کوثر</t>
  </si>
  <si>
    <t>شهد</t>
  </si>
  <si>
    <t>پالایش نفت تهران</t>
  </si>
  <si>
    <t>کاشی‌ الوند</t>
  </si>
  <si>
    <t>بورس کالای ایران</t>
  </si>
  <si>
    <t>شیرپاستوریزه‌پگاه‌اصفهان‌</t>
  </si>
  <si>
    <t>انتقال داده های آسیاتک</t>
  </si>
  <si>
    <t>گ.س.وت.ص.پتروشیمی خلیج فارس</t>
  </si>
  <si>
    <t>پرداخت الکترونیک پاسارگاد</t>
  </si>
  <si>
    <t>بانک پارسیان</t>
  </si>
  <si>
    <t>رینگ‌سازی‌مشهد</t>
  </si>
  <si>
    <t>الکتریک‌ خودرو شرق‌</t>
  </si>
  <si>
    <t>موتورسازان‌تراکتورسازی‌ایران‌</t>
  </si>
  <si>
    <t>لیزینگ‌صنعت‌ومعدن‌</t>
  </si>
  <si>
    <t>داروسازی‌ فارابی‌</t>
  </si>
  <si>
    <t>به پرداخت ملت</t>
  </si>
  <si>
    <t>سیمان‌هگمتان‌</t>
  </si>
  <si>
    <t>ایران‌ تایر</t>
  </si>
  <si>
    <t>بیمه البرز</t>
  </si>
  <si>
    <t>تامین سرمایه لوتوس پارسیان</t>
  </si>
  <si>
    <t>سرمایه‌ گذاری‌ آتیه‌ دماوند</t>
  </si>
  <si>
    <t>فرآورده‌های‌نسوزآذر</t>
  </si>
  <si>
    <t>گسترش نفت و گاز پارسیان</t>
  </si>
  <si>
    <t>توسعه معادن وفلزات</t>
  </si>
  <si>
    <t>کارت اعتباری ایران کیش</t>
  </si>
  <si>
    <t>ماشین  سازی  اراک</t>
  </si>
  <si>
    <t>س. صنایع‌شیمیایی‌ایران</t>
  </si>
  <si>
    <t>پتروشیمی فناوران</t>
  </si>
  <si>
    <t>ذغال سنگ  نگین  ط بس</t>
  </si>
  <si>
    <t>صنعتی زر ماکارون</t>
  </si>
  <si>
    <t>سیمان‌ خزر</t>
  </si>
  <si>
    <t>سیمان‌ارومیه‌</t>
  </si>
  <si>
    <t>بانک ملت</t>
  </si>
  <si>
    <t>کمباین  سازی  ایران</t>
  </si>
  <si>
    <t>آلومینیوم‌ایران‌</t>
  </si>
  <si>
    <t>ایران‌ ترانسفو</t>
  </si>
  <si>
    <t>پتروشیمی شیراز</t>
  </si>
  <si>
    <t>تامین سرمایه نوین</t>
  </si>
  <si>
    <t>لبنیات‌ پاک‌</t>
  </si>
  <si>
    <t>داروسازی‌ جابرابن‌حیان‌</t>
  </si>
  <si>
    <t>نوردوقطعات‌ فولادی‌</t>
  </si>
  <si>
    <t>صنعت غذایی کورش</t>
  </si>
  <si>
    <t>گروه‌بهمن‌</t>
  </si>
  <si>
    <t>سرمایه گذاری  ملی ایران</t>
  </si>
  <si>
    <t>معدنی وصنعتی چادرملو</t>
  </si>
  <si>
    <t>کالسیمین‌</t>
  </si>
  <si>
    <t>دانش بنیان پویا نیرو</t>
  </si>
  <si>
    <t>شیشه‌ و گاز</t>
  </si>
  <si>
    <t>سالمین‌</t>
  </si>
  <si>
    <t>قند لرستان</t>
  </si>
  <si>
    <t>دشت‌ مرغاب‌</t>
  </si>
  <si>
    <t>شیشه  همدان</t>
  </si>
  <si>
    <t>1404/09/15</t>
  </si>
  <si>
    <t>سیمان‌ تهران‌</t>
  </si>
  <si>
    <t>داروسازی زاگرس فارمد پارس</t>
  </si>
  <si>
    <t>شیرپاستوریزه‌پگاه‌خراسان‌</t>
  </si>
  <si>
    <t>آلومینای ایران</t>
  </si>
  <si>
    <t>توسعه‌ معادن‌ روی‌ ایران‌</t>
  </si>
  <si>
    <t>شهد ایران</t>
  </si>
  <si>
    <t>کشاورزی‌ ودامپروی‌ مگسال‌</t>
  </si>
  <si>
    <t>سیمان‌شاهرود</t>
  </si>
  <si>
    <t>بین  المللی  محصولات   پارس</t>
  </si>
  <si>
    <t>تامین سرمایه بانک ملت</t>
  </si>
  <si>
    <t>لیزینگ پارسیان</t>
  </si>
  <si>
    <t>گروه س توسعه صنعتی ایران</t>
  </si>
  <si>
    <t>کاشی‌ وسرامیک‌ حافظ‌</t>
  </si>
  <si>
    <t>سرمایه گذاری توسعه صنعت وتجارت</t>
  </si>
  <si>
    <t>سرمایه گذاری بوعلی</t>
  </si>
  <si>
    <t>سرمایه‌گذاری‌توسعه‌ملی‌</t>
  </si>
  <si>
    <t>فروشگاههای زنجیره ای افق کوروش</t>
  </si>
  <si>
    <t>1404/10/01</t>
  </si>
  <si>
    <t>1404/10/30</t>
  </si>
  <si>
    <t>برای ماه منتهی به 1404/10/30</t>
  </si>
  <si>
    <t>1404/10/29</t>
  </si>
  <si>
    <t>1404/10/23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</si>
</sst>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-_ ;_ * #,##0.00\-_ ;_ * &quot;-&quot;??_-_ ;_ @_ "/>
    <numFmt numFmtId="164" formatCode="_ * #,##0_-_ ;_ * #,##0\-_ ;_ * &quot;-&quot;??_-_ ;_ @_ "/>
    <numFmt numFmtId="165" formatCode="#,##0;\(#,##0\)"/>
    <numFmt numFmtId="166" formatCode="#,##0_ ;\-#,##0\ "/>
    <numFmt numFmtId="167" formatCode="_ * #,##0.00_-_ر_ي_ا_ل_ ;_ * #,##0.00\-_ر_ي_ا_ل_ ;_ * &quot;-&quot;??_-_ر_ي_ا_ل_ ;_ @_ "/>
  </numFmts>
  <fonts count="13" x14ac:knownFonts="1">
    <font>
      <sz val="11"/>
      <name val="Calibri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1"/>
      <color theme="1"/>
      <name val="B Nazanin"/>
      <charset val="178"/>
    </font>
    <font>
      <sz val="8"/>
      <name val="Calibri"/>
      <family val="2"/>
    </font>
    <font>
      <sz val="10"/>
      <color rgb="FF000000"/>
      <name val="B Nazanin"/>
      <charset val="178"/>
    </font>
    <font>
      <sz val="12"/>
      <color theme="0"/>
      <name val="B Nazanin"/>
      <charset val="178"/>
    </font>
    <font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0" fontId="1" fillId="0" borderId="0" xfId="2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164" fontId="1" fillId="0" borderId="0" xfId="1" applyNumberFormat="1" applyFont="1" applyAlignment="1">
      <alignment horizontal="center"/>
    </xf>
    <xf numFmtId="0" fontId="7" fillId="0" borderId="0" xfId="0" applyFont="1" applyFill="1" applyAlignment="1">
      <alignment horizontal="center" vertical="center"/>
    </xf>
    <xf numFmtId="10" fontId="1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readingOrder="2"/>
    </xf>
    <xf numFmtId="3" fontId="1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2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0" fontId="5" fillId="0" borderId="0" xfId="0" applyFont="1" applyAlignment="1">
      <alignment vertical="center" readingOrder="2"/>
    </xf>
    <xf numFmtId="3" fontId="1" fillId="0" borderId="0" xfId="0" applyNumberFormat="1" applyFont="1" applyFill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0" fontId="1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1" fillId="0" borderId="0" xfId="1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43" fontId="1" fillId="0" borderId="0" xfId="1" applyFont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166" fontId="1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10" fontId="1" fillId="0" borderId="2" xfId="2" applyNumberFormat="1" applyFont="1" applyFill="1" applyBorder="1" applyAlignment="1">
      <alignment horizontal="center" vertical="center"/>
    </xf>
    <xf numFmtId="164" fontId="1" fillId="0" borderId="0" xfId="1" applyNumberFormat="1" applyFont="1" applyFill="1" applyAlignment="1">
      <alignment horizontal="center" vertical="center"/>
    </xf>
    <xf numFmtId="10" fontId="1" fillId="0" borderId="2" xfId="2" applyNumberFormat="1" applyFont="1" applyBorder="1" applyAlignment="1">
      <alignment horizontal="center" vertical="center"/>
    </xf>
    <xf numFmtId="43" fontId="1" fillId="0" borderId="0" xfId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0" fontId="1" fillId="0" borderId="0" xfId="2" applyNumberFormat="1" applyFont="1" applyFill="1" applyAlignment="1">
      <alignment horizontal="center" vertical="center"/>
    </xf>
    <xf numFmtId="3" fontId="12" fillId="0" borderId="0" xfId="0" applyNumberFormat="1" applyFont="1"/>
    <xf numFmtId="167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1" xfId="0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0" fontId="1" fillId="0" borderId="5" xfId="2" applyNumberFormat="1" applyFont="1" applyBorder="1" applyAlignment="1">
      <alignment horizontal="center"/>
    </xf>
    <xf numFmtId="10" fontId="1" fillId="0" borderId="4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144"/>
  <sheetViews>
    <sheetView rightToLeft="1" zoomScale="80" zoomScaleNormal="80" workbookViewId="0">
      <selection activeCell="K15" sqref="K15"/>
    </sheetView>
  </sheetViews>
  <sheetFormatPr defaultRowHeight="18.75" x14ac:dyDescent="0.25"/>
  <cols>
    <col min="1" max="1" width="33.7109375" style="14" bestFit="1" customWidth="1"/>
    <col min="2" max="2" width="1" style="14" customWidth="1"/>
    <col min="3" max="3" width="20" style="14" customWidth="1"/>
    <col min="4" max="4" width="1" style="14" customWidth="1"/>
    <col min="5" max="5" width="23" style="14" customWidth="1"/>
    <col min="6" max="6" width="1" style="14" customWidth="1"/>
    <col min="7" max="7" width="26" style="14" customWidth="1"/>
    <col min="8" max="8" width="1" style="14" customWidth="1"/>
    <col min="9" max="9" width="18" style="14" customWidth="1"/>
    <col min="10" max="10" width="1" style="14" customWidth="1"/>
    <col min="11" max="11" width="22" style="14" customWidth="1"/>
    <col min="12" max="12" width="1" style="14" customWidth="1"/>
    <col min="13" max="13" width="19" style="14" customWidth="1"/>
    <col min="14" max="14" width="1" style="14" customWidth="1"/>
    <col min="15" max="15" width="22" style="14" customWidth="1"/>
    <col min="16" max="16" width="1" style="14" customWidth="1"/>
    <col min="17" max="17" width="20" style="14" customWidth="1"/>
    <col min="18" max="18" width="1" style="14" customWidth="1"/>
    <col min="19" max="19" width="18" style="14" customWidth="1"/>
    <col min="20" max="20" width="1" style="14" customWidth="1"/>
    <col min="21" max="21" width="23" style="33" customWidth="1"/>
    <col min="22" max="22" width="1" style="14" customWidth="1"/>
    <col min="23" max="23" width="26" style="14" customWidth="1"/>
    <col min="24" max="24" width="1" style="14" customWidth="1"/>
    <col min="25" max="25" width="32" style="14" customWidth="1"/>
    <col min="26" max="26" width="1" style="14" customWidth="1"/>
    <col min="27" max="27" width="16" style="14" bestFit="1" customWidth="1"/>
    <col min="28" max="16384" width="9.140625" style="14"/>
  </cols>
  <sheetData>
    <row r="2" spans="1:27" ht="26.25" x14ac:dyDescent="0.25">
      <c r="A2" s="47" t="s">
        <v>83</v>
      </c>
      <c r="B2" s="47" t="s">
        <v>83</v>
      </c>
      <c r="C2" s="47" t="s">
        <v>83</v>
      </c>
      <c r="D2" s="47" t="s">
        <v>83</v>
      </c>
      <c r="E2" s="47" t="s">
        <v>83</v>
      </c>
      <c r="F2" s="47" t="s">
        <v>83</v>
      </c>
      <c r="G2" s="47" t="s">
        <v>83</v>
      </c>
      <c r="H2" s="47" t="s">
        <v>83</v>
      </c>
      <c r="I2" s="47" t="s">
        <v>83</v>
      </c>
      <c r="J2" s="47" t="s">
        <v>83</v>
      </c>
      <c r="K2" s="47" t="s">
        <v>83</v>
      </c>
      <c r="L2" s="47" t="s">
        <v>83</v>
      </c>
      <c r="M2" s="47" t="s">
        <v>83</v>
      </c>
      <c r="N2" s="47" t="s">
        <v>83</v>
      </c>
      <c r="O2" s="47" t="s">
        <v>83</v>
      </c>
      <c r="P2" s="47" t="s">
        <v>83</v>
      </c>
      <c r="Q2" s="47" t="s">
        <v>83</v>
      </c>
      <c r="R2" s="47" t="s">
        <v>83</v>
      </c>
      <c r="S2" s="47" t="s">
        <v>83</v>
      </c>
      <c r="T2" s="47" t="s">
        <v>83</v>
      </c>
      <c r="U2" s="47" t="s">
        <v>83</v>
      </c>
      <c r="V2" s="47" t="s">
        <v>83</v>
      </c>
      <c r="W2" s="47" t="s">
        <v>83</v>
      </c>
      <c r="X2" s="47" t="s">
        <v>83</v>
      </c>
      <c r="Y2" s="47" t="s">
        <v>83</v>
      </c>
    </row>
    <row r="3" spans="1:27" ht="26.25" x14ac:dyDescent="0.25">
      <c r="A3" s="47" t="s">
        <v>1</v>
      </c>
      <c r="B3" s="47" t="s">
        <v>1</v>
      </c>
      <c r="C3" s="47" t="s">
        <v>1</v>
      </c>
      <c r="D3" s="47" t="s">
        <v>1</v>
      </c>
      <c r="E3" s="47" t="s">
        <v>1</v>
      </c>
      <c r="F3" s="47" t="s">
        <v>1</v>
      </c>
      <c r="G3" s="47" t="s">
        <v>1</v>
      </c>
      <c r="H3" s="47" t="s">
        <v>1</v>
      </c>
      <c r="I3" s="47" t="s">
        <v>1</v>
      </c>
      <c r="J3" s="47" t="s">
        <v>1</v>
      </c>
      <c r="K3" s="47" t="s">
        <v>1</v>
      </c>
      <c r="L3" s="47" t="s">
        <v>1</v>
      </c>
      <c r="M3" s="47" t="s">
        <v>1</v>
      </c>
      <c r="N3" s="47" t="s">
        <v>1</v>
      </c>
      <c r="O3" s="47" t="s">
        <v>1</v>
      </c>
      <c r="P3" s="47" t="s">
        <v>1</v>
      </c>
      <c r="Q3" s="47" t="s">
        <v>1</v>
      </c>
      <c r="R3" s="47" t="s">
        <v>1</v>
      </c>
      <c r="S3" s="47" t="s">
        <v>1</v>
      </c>
      <c r="T3" s="47" t="s">
        <v>1</v>
      </c>
      <c r="U3" s="47" t="s">
        <v>1</v>
      </c>
      <c r="V3" s="47" t="s">
        <v>1</v>
      </c>
      <c r="W3" s="47" t="s">
        <v>1</v>
      </c>
      <c r="X3" s="47" t="s">
        <v>1</v>
      </c>
      <c r="Y3" s="47" t="s">
        <v>1</v>
      </c>
    </row>
    <row r="4" spans="1:27" ht="26.25" x14ac:dyDescent="0.25">
      <c r="A4" s="47" t="s">
        <v>197</v>
      </c>
      <c r="B4" s="47" t="s">
        <v>2</v>
      </c>
      <c r="C4" s="47" t="s">
        <v>2</v>
      </c>
      <c r="D4" s="47" t="s">
        <v>2</v>
      </c>
      <c r="E4" s="47" t="s">
        <v>2</v>
      </c>
      <c r="F4" s="47" t="s">
        <v>2</v>
      </c>
      <c r="G4" s="47" t="s">
        <v>2</v>
      </c>
      <c r="H4" s="47" t="s">
        <v>2</v>
      </c>
      <c r="I4" s="47" t="s">
        <v>2</v>
      </c>
      <c r="J4" s="47" t="s">
        <v>2</v>
      </c>
      <c r="K4" s="47" t="s">
        <v>2</v>
      </c>
      <c r="L4" s="47" t="s">
        <v>2</v>
      </c>
      <c r="M4" s="47" t="s">
        <v>2</v>
      </c>
      <c r="N4" s="47" t="s">
        <v>2</v>
      </c>
      <c r="O4" s="47" t="s">
        <v>2</v>
      </c>
      <c r="P4" s="47" t="s">
        <v>2</v>
      </c>
      <c r="Q4" s="47" t="s">
        <v>2</v>
      </c>
      <c r="R4" s="47" t="s">
        <v>2</v>
      </c>
      <c r="S4" s="47" t="s">
        <v>2</v>
      </c>
      <c r="T4" s="47" t="s">
        <v>2</v>
      </c>
      <c r="U4" s="47" t="s">
        <v>2</v>
      </c>
      <c r="V4" s="47" t="s">
        <v>2</v>
      </c>
      <c r="W4" s="47" t="s">
        <v>2</v>
      </c>
      <c r="X4" s="47" t="s">
        <v>2</v>
      </c>
      <c r="Y4" s="47" t="s">
        <v>2</v>
      </c>
    </row>
    <row r="5" spans="1:27" s="2" customFormat="1" ht="25.5" x14ac:dyDescent="0.25">
      <c r="A5" s="48" t="s">
        <v>67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1"/>
      <c r="Y5" s="1"/>
    </row>
    <row r="6" spans="1:27" s="2" customFormat="1" ht="25.5" x14ac:dyDescent="0.25">
      <c r="A6" s="48" t="s">
        <v>68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Y6" s="3"/>
    </row>
    <row r="7" spans="1:27" ht="26.25" x14ac:dyDescent="0.25">
      <c r="A7" s="46" t="s">
        <v>3</v>
      </c>
      <c r="C7" s="46" t="s">
        <v>195</v>
      </c>
      <c r="D7" s="46" t="s">
        <v>4</v>
      </c>
      <c r="E7" s="46" t="s">
        <v>4</v>
      </c>
      <c r="F7" s="46" t="s">
        <v>4</v>
      </c>
      <c r="G7" s="46" t="s">
        <v>4</v>
      </c>
      <c r="I7" s="46" t="s">
        <v>5</v>
      </c>
      <c r="J7" s="46" t="s">
        <v>5</v>
      </c>
      <c r="K7" s="46" t="s">
        <v>5</v>
      </c>
      <c r="L7" s="46" t="s">
        <v>5</v>
      </c>
      <c r="M7" s="46" t="s">
        <v>5</v>
      </c>
      <c r="N7" s="46" t="s">
        <v>5</v>
      </c>
      <c r="O7" s="46" t="s">
        <v>5</v>
      </c>
      <c r="Q7" s="46" t="s">
        <v>196</v>
      </c>
      <c r="R7" s="46" t="s">
        <v>6</v>
      </c>
      <c r="S7" s="46" t="s">
        <v>6</v>
      </c>
      <c r="T7" s="46" t="s">
        <v>6</v>
      </c>
      <c r="U7" s="46" t="s">
        <v>6</v>
      </c>
      <c r="V7" s="46" t="s">
        <v>6</v>
      </c>
      <c r="W7" s="46" t="s">
        <v>6</v>
      </c>
      <c r="X7" s="46" t="s">
        <v>6</v>
      </c>
      <c r="Y7" s="46" t="s">
        <v>6</v>
      </c>
    </row>
    <row r="8" spans="1:27" ht="26.25" x14ac:dyDescent="0.25">
      <c r="A8" s="46" t="s">
        <v>3</v>
      </c>
      <c r="C8" s="46" t="s">
        <v>7</v>
      </c>
      <c r="E8" s="46" t="s">
        <v>8</v>
      </c>
      <c r="G8" s="46" t="s">
        <v>9</v>
      </c>
      <c r="I8" s="46" t="s">
        <v>10</v>
      </c>
      <c r="J8" s="46" t="s">
        <v>10</v>
      </c>
      <c r="K8" s="46" t="s">
        <v>10</v>
      </c>
      <c r="M8" s="46" t="s">
        <v>11</v>
      </c>
      <c r="N8" s="46" t="s">
        <v>11</v>
      </c>
      <c r="O8" s="46" t="s">
        <v>11</v>
      </c>
      <c r="Q8" s="46" t="s">
        <v>7</v>
      </c>
      <c r="S8" s="46" t="s">
        <v>12</v>
      </c>
      <c r="U8" s="49" t="s">
        <v>8</v>
      </c>
      <c r="W8" s="46" t="s">
        <v>9</v>
      </c>
      <c r="Y8" s="46" t="s">
        <v>13</v>
      </c>
    </row>
    <row r="9" spans="1:27" ht="26.25" x14ac:dyDescent="0.25">
      <c r="A9" s="46" t="s">
        <v>3</v>
      </c>
      <c r="C9" s="46" t="s">
        <v>7</v>
      </c>
      <c r="E9" s="46" t="s">
        <v>8</v>
      </c>
      <c r="G9" s="46" t="s">
        <v>9</v>
      </c>
      <c r="I9" s="46" t="s">
        <v>7</v>
      </c>
      <c r="K9" s="46" t="s">
        <v>8</v>
      </c>
      <c r="M9" s="46" t="s">
        <v>7</v>
      </c>
      <c r="O9" s="46" t="s">
        <v>14</v>
      </c>
      <c r="Q9" s="46" t="s">
        <v>7</v>
      </c>
      <c r="S9" s="46" t="s">
        <v>12</v>
      </c>
      <c r="U9" s="49" t="s">
        <v>8</v>
      </c>
      <c r="W9" s="46" t="s">
        <v>9</v>
      </c>
      <c r="Y9" s="46" t="s">
        <v>13</v>
      </c>
    </row>
    <row r="10" spans="1:27" ht="21" x14ac:dyDescent="0.25">
      <c r="A10" s="15" t="s">
        <v>159</v>
      </c>
      <c r="C10" s="16">
        <v>19854408</v>
      </c>
      <c r="E10" s="16">
        <v>92670638184</v>
      </c>
      <c r="G10" s="16">
        <v>113280367200</v>
      </c>
      <c r="I10" s="16">
        <v>405625</v>
      </c>
      <c r="K10" s="16">
        <v>2279050608</v>
      </c>
      <c r="M10" s="16">
        <v>-1248916</v>
      </c>
      <c r="O10" s="16">
        <v>7807349886</v>
      </c>
      <c r="Q10" s="16">
        <v>19011117</v>
      </c>
      <c r="S10" s="16">
        <v>6810</v>
      </c>
      <c r="U10" s="34">
        <v>89096579595</v>
      </c>
      <c r="W10" s="16">
        <v>128464936857</v>
      </c>
      <c r="Y10" s="17">
        <v>1.0468296773350889E-2</v>
      </c>
      <c r="AA10" s="17"/>
    </row>
    <row r="11" spans="1:27" ht="21" x14ac:dyDescent="0.25">
      <c r="A11" s="15" t="s">
        <v>81</v>
      </c>
      <c r="C11" s="16">
        <v>24058823</v>
      </c>
      <c r="E11" s="16">
        <v>99135450487</v>
      </c>
      <c r="G11" s="16">
        <v>108907933936</v>
      </c>
      <c r="I11" s="16">
        <v>4548150</v>
      </c>
      <c r="K11" s="16">
        <v>22284734523</v>
      </c>
      <c r="M11" s="16">
        <v>-4560218</v>
      </c>
      <c r="O11" s="16">
        <v>21817579552</v>
      </c>
      <c r="Q11" s="16">
        <v>24046755</v>
      </c>
      <c r="S11" s="16">
        <v>4966</v>
      </c>
      <c r="U11" s="34">
        <v>102326138715</v>
      </c>
      <c r="W11" s="16">
        <v>118493098217</v>
      </c>
      <c r="Y11" s="17">
        <v>9.6557157779958158E-3</v>
      </c>
      <c r="AA11" s="17"/>
    </row>
    <row r="12" spans="1:27" ht="21" x14ac:dyDescent="0.25">
      <c r="A12" s="15" t="s">
        <v>136</v>
      </c>
      <c r="C12" s="16">
        <v>42290189</v>
      </c>
      <c r="E12" s="16">
        <v>117183134319</v>
      </c>
      <c r="G12" s="16">
        <v>126771086520</v>
      </c>
      <c r="I12" s="16">
        <v>0</v>
      </c>
      <c r="K12" s="16">
        <v>0</v>
      </c>
      <c r="M12" s="16">
        <v>-514047</v>
      </c>
      <c r="O12" s="16">
        <v>1611636466</v>
      </c>
      <c r="Q12" s="16">
        <v>41776142</v>
      </c>
      <c r="S12" s="16">
        <v>2804</v>
      </c>
      <c r="U12" s="34">
        <v>115758746296</v>
      </c>
      <c r="W12" s="16">
        <v>116234807632</v>
      </c>
      <c r="Y12" s="17">
        <v>9.4716931440956449E-3</v>
      </c>
      <c r="AA12" s="17"/>
    </row>
    <row r="13" spans="1:27" ht="21" x14ac:dyDescent="0.25">
      <c r="A13" s="15" t="s">
        <v>131</v>
      </c>
      <c r="C13" s="16">
        <v>26730900</v>
      </c>
      <c r="E13" s="16">
        <v>101813820219</v>
      </c>
      <c r="G13" s="16">
        <v>107688536781</v>
      </c>
      <c r="I13" s="16">
        <v>15996242</v>
      </c>
      <c r="K13" s="16">
        <v>7528636162</v>
      </c>
      <c r="M13" s="16">
        <v>0</v>
      </c>
      <c r="O13" s="16">
        <v>0</v>
      </c>
      <c r="Q13" s="16">
        <v>42727142</v>
      </c>
      <c r="S13" s="16">
        <v>2516</v>
      </c>
      <c r="U13" s="34">
        <v>109342456381</v>
      </c>
      <c r="W13" s="16">
        <v>106670502760</v>
      </c>
      <c r="Y13" s="17">
        <v>8.6923210891173119E-3</v>
      </c>
      <c r="AA13" s="17"/>
    </row>
    <row r="14" spans="1:27" ht="21" x14ac:dyDescent="0.25">
      <c r="A14" s="15" t="s">
        <v>142</v>
      </c>
      <c r="C14" s="16">
        <v>58055349</v>
      </c>
      <c r="E14" s="16">
        <v>98253803453</v>
      </c>
      <c r="G14" s="16">
        <v>103403813168</v>
      </c>
      <c r="I14" s="16">
        <v>8303661</v>
      </c>
      <c r="K14" s="16">
        <v>15420197317</v>
      </c>
      <c r="M14" s="16">
        <v>0</v>
      </c>
      <c r="O14" s="16">
        <v>0</v>
      </c>
      <c r="Q14" s="16">
        <v>66359010</v>
      </c>
      <c r="S14" s="16">
        <v>1748</v>
      </c>
      <c r="U14" s="34">
        <v>113674000770</v>
      </c>
      <c r="W14" s="16">
        <v>115098903883</v>
      </c>
      <c r="Y14" s="17">
        <v>9.379131096883259E-3</v>
      </c>
      <c r="AA14" s="17"/>
    </row>
    <row r="15" spans="1:27" ht="21" x14ac:dyDescent="0.25">
      <c r="A15" s="15" t="s">
        <v>160</v>
      </c>
      <c r="C15" s="16">
        <v>25064300</v>
      </c>
      <c r="E15" s="16">
        <v>56453943604</v>
      </c>
      <c r="G15" s="16">
        <v>61181560284</v>
      </c>
      <c r="I15" s="16">
        <v>0</v>
      </c>
      <c r="K15" s="16">
        <v>0</v>
      </c>
      <c r="M15" s="16">
        <v>-3085132</v>
      </c>
      <c r="O15" s="16">
        <v>7284484874</v>
      </c>
      <c r="Q15" s="16">
        <v>21979168</v>
      </c>
      <c r="S15" s="16">
        <v>2395</v>
      </c>
      <c r="U15" s="34">
        <v>49505101309</v>
      </c>
      <c r="W15" s="16">
        <v>52233199330</v>
      </c>
      <c r="Y15" s="17">
        <v>4.2563569903645527E-3</v>
      </c>
      <c r="AA15" s="17"/>
    </row>
    <row r="16" spans="1:27" ht="21" x14ac:dyDescent="0.25">
      <c r="A16" s="15" t="s">
        <v>84</v>
      </c>
      <c r="C16" s="16">
        <v>175150519</v>
      </c>
      <c r="E16" s="16">
        <v>99913909783</v>
      </c>
      <c r="G16" s="16">
        <v>108101488614</v>
      </c>
      <c r="I16" s="16">
        <v>29077824</v>
      </c>
      <c r="K16" s="16">
        <v>17896214529</v>
      </c>
      <c r="M16" s="16">
        <v>0</v>
      </c>
      <c r="O16" s="16">
        <v>0</v>
      </c>
      <c r="Q16" s="16">
        <v>204228343</v>
      </c>
      <c r="S16" s="16">
        <v>612</v>
      </c>
      <c r="U16" s="34">
        <v>117810124312</v>
      </c>
      <c r="W16" s="16">
        <v>124021590640</v>
      </c>
      <c r="Y16" s="17">
        <v>1.010621924461572E-2</v>
      </c>
      <c r="AA16" s="17"/>
    </row>
    <row r="17" spans="1:27" ht="21" x14ac:dyDescent="0.25">
      <c r="A17" s="15" t="s">
        <v>15</v>
      </c>
      <c r="C17" s="16">
        <v>21838034</v>
      </c>
      <c r="E17" s="16">
        <v>104992672075</v>
      </c>
      <c r="G17" s="16">
        <v>107024307200</v>
      </c>
      <c r="I17" s="16">
        <v>33479555</v>
      </c>
      <c r="K17" s="16">
        <v>7977322161</v>
      </c>
      <c r="M17" s="16">
        <v>-16601759</v>
      </c>
      <c r="O17" s="16">
        <v>35139931830</v>
      </c>
      <c r="Q17" s="16">
        <v>38715830</v>
      </c>
      <c r="S17" s="16">
        <v>2234</v>
      </c>
      <c r="U17" s="34">
        <v>79065757781</v>
      </c>
      <c r="W17" s="16">
        <v>85822587521</v>
      </c>
      <c r="Y17" s="17">
        <v>6.9934749357077521E-3</v>
      </c>
      <c r="AA17" s="17"/>
    </row>
    <row r="18" spans="1:27" ht="21" x14ac:dyDescent="0.25">
      <c r="A18" s="15" t="s">
        <v>134</v>
      </c>
      <c r="C18" s="16">
        <v>63786698</v>
      </c>
      <c r="E18" s="16">
        <v>94915799082</v>
      </c>
      <c r="G18" s="16">
        <v>101269802919</v>
      </c>
      <c r="I18" s="16">
        <v>7421174</v>
      </c>
      <c r="K18" s="16">
        <v>12991888108</v>
      </c>
      <c r="M18" s="16">
        <v>-1</v>
      </c>
      <c r="O18" s="16">
        <v>1</v>
      </c>
      <c r="Q18" s="16">
        <v>71207871</v>
      </c>
      <c r="S18" s="16">
        <v>1664</v>
      </c>
      <c r="U18" s="34">
        <v>107907685675</v>
      </c>
      <c r="W18" s="16">
        <v>117573970438</v>
      </c>
      <c r="Y18" s="17">
        <v>9.5808182799032946E-3</v>
      </c>
      <c r="AA18" s="17"/>
    </row>
    <row r="19" spans="1:27" ht="21" x14ac:dyDescent="0.25">
      <c r="A19" s="15" t="s">
        <v>157</v>
      </c>
      <c r="C19" s="16">
        <v>76149367</v>
      </c>
      <c r="E19" s="16">
        <v>93284817333</v>
      </c>
      <c r="G19" s="16">
        <v>111376519547</v>
      </c>
      <c r="I19" s="16">
        <v>4427192</v>
      </c>
      <c r="K19" s="16">
        <v>6554232311</v>
      </c>
      <c r="M19" s="16">
        <v>-2874080</v>
      </c>
      <c r="O19" s="16">
        <v>4443741705</v>
      </c>
      <c r="Q19" s="16">
        <v>77702479</v>
      </c>
      <c r="S19" s="16">
        <v>1470</v>
      </c>
      <c r="U19" s="34">
        <v>96277897129</v>
      </c>
      <c r="W19" s="16">
        <v>113339703091</v>
      </c>
      <c r="Y19" s="17">
        <v>9.2357780822387298E-3</v>
      </c>
      <c r="AA19" s="17"/>
    </row>
    <row r="20" spans="1:27" ht="21" x14ac:dyDescent="0.25">
      <c r="A20" s="15" t="s">
        <v>140</v>
      </c>
      <c r="C20" s="16">
        <v>8528336</v>
      </c>
      <c r="E20" s="16">
        <v>48847771977</v>
      </c>
      <c r="G20" s="16">
        <v>55767294834</v>
      </c>
      <c r="I20" s="16">
        <v>1242311</v>
      </c>
      <c r="K20" s="16">
        <v>8305819707</v>
      </c>
      <c r="M20" s="16">
        <v>0</v>
      </c>
      <c r="O20" s="16">
        <v>0</v>
      </c>
      <c r="Q20" s="16">
        <v>9770647</v>
      </c>
      <c r="S20" s="16">
        <v>6240</v>
      </c>
      <c r="U20" s="34">
        <v>57153591684</v>
      </c>
      <c r="W20" s="16">
        <v>60497548168</v>
      </c>
      <c r="Y20" s="17">
        <v>4.9297987744910936E-3</v>
      </c>
      <c r="AA20" s="17"/>
    </row>
    <row r="21" spans="1:27" ht="21" x14ac:dyDescent="0.25">
      <c r="A21" s="15" t="s">
        <v>16</v>
      </c>
      <c r="C21" s="16">
        <v>40805916</v>
      </c>
      <c r="E21" s="16">
        <v>98686185714</v>
      </c>
      <c r="G21" s="16">
        <v>112158646966</v>
      </c>
      <c r="I21" s="16">
        <v>969159</v>
      </c>
      <c r="K21" s="16">
        <v>2600929571</v>
      </c>
      <c r="M21" s="16">
        <v>0</v>
      </c>
      <c r="O21" s="16">
        <v>0</v>
      </c>
      <c r="Q21" s="16">
        <v>41775075</v>
      </c>
      <c r="S21" s="16">
        <v>2439</v>
      </c>
      <c r="U21" s="34">
        <v>101287115285</v>
      </c>
      <c r="W21" s="16">
        <v>101101802802</v>
      </c>
      <c r="Y21" s="17">
        <v>8.2385412077868835E-3</v>
      </c>
      <c r="AA21" s="17"/>
    </row>
    <row r="22" spans="1:27" ht="21" x14ac:dyDescent="0.25">
      <c r="A22" s="15" t="s">
        <v>98</v>
      </c>
      <c r="C22" s="16">
        <v>1364023</v>
      </c>
      <c r="E22" s="16">
        <v>107966473121</v>
      </c>
      <c r="G22" s="16">
        <v>111323656157</v>
      </c>
      <c r="I22" s="16">
        <v>40797</v>
      </c>
      <c r="K22" s="16">
        <v>3843523970</v>
      </c>
      <c r="M22" s="16">
        <v>-70892</v>
      </c>
      <c r="O22" s="16">
        <v>6294371366</v>
      </c>
      <c r="Q22" s="16">
        <v>1333928</v>
      </c>
      <c r="S22" s="16">
        <v>93540</v>
      </c>
      <c r="U22" s="34">
        <v>106191759340</v>
      </c>
      <c r="W22" s="16">
        <v>123811109538</v>
      </c>
      <c r="Y22" s="17">
        <v>1.0089067649053341E-2</v>
      </c>
      <c r="AA22" s="17"/>
    </row>
    <row r="23" spans="1:27" ht="21" x14ac:dyDescent="0.25">
      <c r="A23" s="15" t="s">
        <v>129</v>
      </c>
      <c r="C23" s="16">
        <v>11441283</v>
      </c>
      <c r="E23" s="16">
        <v>94910769089</v>
      </c>
      <c r="G23" s="16">
        <v>108306111558</v>
      </c>
      <c r="I23" s="16">
        <v>493372</v>
      </c>
      <c r="K23" s="16">
        <v>5227522578</v>
      </c>
      <c r="M23" s="16">
        <v>-300000</v>
      </c>
      <c r="O23" s="16">
        <v>2950018733</v>
      </c>
      <c r="Q23" s="16">
        <v>11634655</v>
      </c>
      <c r="S23" s="16">
        <v>10430</v>
      </c>
      <c r="U23" s="34">
        <v>97621127369</v>
      </c>
      <c r="W23" s="16">
        <v>120411420389</v>
      </c>
      <c r="Y23" s="17">
        <v>9.812035208765852E-3</v>
      </c>
      <c r="AA23" s="17"/>
    </row>
    <row r="24" spans="1:27" ht="21" x14ac:dyDescent="0.25">
      <c r="A24" s="15" t="s">
        <v>143</v>
      </c>
      <c r="C24" s="16">
        <v>42763107</v>
      </c>
      <c r="E24" s="16">
        <v>103428621224</v>
      </c>
      <c r="G24" s="16">
        <v>112106792299</v>
      </c>
      <c r="I24" s="16">
        <v>3451372</v>
      </c>
      <c r="K24" s="16">
        <v>9072632495</v>
      </c>
      <c r="M24" s="16">
        <v>0</v>
      </c>
      <c r="O24" s="16">
        <v>0</v>
      </c>
      <c r="Q24" s="16">
        <v>46214479</v>
      </c>
      <c r="S24" s="16">
        <v>2299</v>
      </c>
      <c r="U24" s="34">
        <v>112501253719</v>
      </c>
      <c r="W24" s="16">
        <v>105425797237</v>
      </c>
      <c r="Y24" s="17">
        <v>8.5908930486809001E-3</v>
      </c>
      <c r="AA24" s="17"/>
    </row>
    <row r="25" spans="1:27" ht="21" x14ac:dyDescent="0.25">
      <c r="A25" s="15" t="s">
        <v>111</v>
      </c>
      <c r="C25" s="16">
        <v>71111111</v>
      </c>
      <c r="E25" s="16">
        <v>108030134316</v>
      </c>
      <c r="G25" s="16">
        <v>108241221520</v>
      </c>
      <c r="I25" s="16">
        <v>5521939</v>
      </c>
      <c r="K25" s="16">
        <v>8789145666</v>
      </c>
      <c r="M25" s="16">
        <v>0</v>
      </c>
      <c r="O25" s="16">
        <v>0</v>
      </c>
      <c r="Q25" s="16">
        <v>76633050</v>
      </c>
      <c r="S25" s="16">
        <v>1482</v>
      </c>
      <c r="U25" s="34">
        <v>116819279982</v>
      </c>
      <c r="W25" s="16">
        <v>112692282608</v>
      </c>
      <c r="Y25" s="17">
        <v>9.1830213540683471E-3</v>
      </c>
      <c r="AA25" s="17"/>
    </row>
    <row r="26" spans="1:27" ht="21" x14ac:dyDescent="0.25">
      <c r="A26" s="15" t="s">
        <v>123</v>
      </c>
      <c r="C26" s="16">
        <v>18628824</v>
      </c>
      <c r="E26" s="16">
        <v>96896463322</v>
      </c>
      <c r="G26" s="16">
        <v>101666527548</v>
      </c>
      <c r="I26" s="16">
        <v>796308</v>
      </c>
      <c r="K26" s="16">
        <v>4266233342</v>
      </c>
      <c r="M26" s="16">
        <v>0</v>
      </c>
      <c r="O26" s="16">
        <v>0</v>
      </c>
      <c r="Q26" s="16">
        <v>19425132</v>
      </c>
      <c r="S26" s="16">
        <v>5440</v>
      </c>
      <c r="U26" s="34">
        <v>101162696664</v>
      </c>
      <c r="W26" s="16">
        <v>104855867969</v>
      </c>
      <c r="Y26" s="17">
        <v>8.5444508920643914E-3</v>
      </c>
      <c r="AA26" s="17"/>
    </row>
    <row r="27" spans="1:27" ht="21" x14ac:dyDescent="0.25">
      <c r="A27" s="15" t="s">
        <v>82</v>
      </c>
      <c r="C27" s="16">
        <v>2887077</v>
      </c>
      <c r="E27" s="16">
        <v>63626861502</v>
      </c>
      <c r="G27" s="16">
        <v>76059375207</v>
      </c>
      <c r="I27" s="16">
        <v>0</v>
      </c>
      <c r="K27" s="16">
        <v>0</v>
      </c>
      <c r="M27" s="16">
        <v>-300000</v>
      </c>
      <c r="O27" s="16">
        <v>9129876318</v>
      </c>
      <c r="Q27" s="16">
        <v>2587077</v>
      </c>
      <c r="S27" s="16">
        <v>37450</v>
      </c>
      <c r="U27" s="34">
        <v>57015309941</v>
      </c>
      <c r="W27" s="16">
        <v>96137104610</v>
      </c>
      <c r="Y27" s="17">
        <v>7.8339799684673406E-3</v>
      </c>
      <c r="AA27" s="17"/>
    </row>
    <row r="28" spans="1:27" ht="21" x14ac:dyDescent="0.25">
      <c r="A28" s="15" t="s">
        <v>127</v>
      </c>
      <c r="C28" s="16">
        <v>31304029</v>
      </c>
      <c r="E28" s="16">
        <v>97808187064</v>
      </c>
      <c r="G28" s="16">
        <v>113376478324</v>
      </c>
      <c r="I28" s="16">
        <v>800000</v>
      </c>
      <c r="K28" s="16">
        <v>2945425735</v>
      </c>
      <c r="M28" s="16">
        <v>-1091741</v>
      </c>
      <c r="O28" s="16">
        <v>4262299816</v>
      </c>
      <c r="Q28" s="16">
        <v>31012288</v>
      </c>
      <c r="S28" s="16">
        <v>4797</v>
      </c>
      <c r="U28" s="34">
        <v>97327349699</v>
      </c>
      <c r="W28" s="16">
        <v>147615984777</v>
      </c>
      <c r="Y28" s="17">
        <v>1.2028869315961376E-2</v>
      </c>
      <c r="AA28" s="17"/>
    </row>
    <row r="29" spans="1:27" ht="21" x14ac:dyDescent="0.25">
      <c r="A29" s="15" t="s">
        <v>17</v>
      </c>
      <c r="C29" s="16">
        <v>1669439</v>
      </c>
      <c r="E29" s="16">
        <v>47487209252</v>
      </c>
      <c r="G29" s="16">
        <v>46416089308</v>
      </c>
      <c r="I29" s="16">
        <v>2507488</v>
      </c>
      <c r="K29" s="16">
        <v>74559856958</v>
      </c>
      <c r="M29" s="16">
        <v>-201265</v>
      </c>
      <c r="O29" s="16">
        <v>6698247327</v>
      </c>
      <c r="Q29" s="16">
        <v>3975662</v>
      </c>
      <c r="S29" s="16">
        <v>33800</v>
      </c>
      <c r="U29" s="34">
        <v>116166234971</v>
      </c>
      <c r="W29" s="16">
        <v>133338638487</v>
      </c>
      <c r="Y29" s="17">
        <v>1.0865442923077298E-2</v>
      </c>
      <c r="AA29" s="17"/>
    </row>
    <row r="30" spans="1:27" ht="21" x14ac:dyDescent="0.25">
      <c r="A30" s="15" t="s">
        <v>90</v>
      </c>
      <c r="C30" s="16">
        <v>52545155</v>
      </c>
      <c r="E30" s="16">
        <v>96281756087</v>
      </c>
      <c r="G30" s="16">
        <v>105216463561</v>
      </c>
      <c r="I30" s="16">
        <v>3877732</v>
      </c>
      <c r="K30" s="16">
        <v>7978326970</v>
      </c>
      <c r="M30" s="16">
        <v>-7500000</v>
      </c>
      <c r="O30" s="16">
        <v>13587437796</v>
      </c>
      <c r="Q30" s="16">
        <v>48922887</v>
      </c>
      <c r="S30" s="16">
        <v>1800</v>
      </c>
      <c r="U30" s="34">
        <v>90401334137</v>
      </c>
      <c r="W30" s="16">
        <v>87380483550</v>
      </c>
      <c r="Y30" s="17">
        <v>7.1204241124449858E-3</v>
      </c>
      <c r="AA30" s="17"/>
    </row>
    <row r="31" spans="1:27" ht="21" x14ac:dyDescent="0.25">
      <c r="A31" s="15" t="s">
        <v>107</v>
      </c>
      <c r="C31" s="16">
        <v>35203520</v>
      </c>
      <c r="E31" s="16">
        <v>97792265191</v>
      </c>
      <c r="G31" s="16">
        <v>112094852300</v>
      </c>
      <c r="I31" s="16">
        <v>3314916</v>
      </c>
      <c r="K31" s="16">
        <v>11118587916</v>
      </c>
      <c r="M31" s="16">
        <v>-3851843</v>
      </c>
      <c r="O31" s="16">
        <v>14829624889</v>
      </c>
      <c r="Q31" s="16">
        <v>34666593</v>
      </c>
      <c r="S31" s="16">
        <v>3990</v>
      </c>
      <c r="U31" s="34">
        <v>98019769491</v>
      </c>
      <c r="W31" s="16">
        <v>137250494742</v>
      </c>
      <c r="Y31" s="17">
        <v>1.118421062120502E-2</v>
      </c>
      <c r="AA31" s="17"/>
    </row>
    <row r="32" spans="1:27" ht="21" x14ac:dyDescent="0.25">
      <c r="A32" s="15" t="s">
        <v>94</v>
      </c>
      <c r="C32" s="16">
        <v>9705793</v>
      </c>
      <c r="E32" s="16">
        <v>106567306096</v>
      </c>
      <c r="G32" s="16">
        <v>111427976737</v>
      </c>
      <c r="I32" s="16">
        <v>0</v>
      </c>
      <c r="K32" s="16">
        <v>0</v>
      </c>
      <c r="M32" s="16">
        <v>-43435</v>
      </c>
      <c r="O32" s="16">
        <v>552499909</v>
      </c>
      <c r="Q32" s="16">
        <v>9662358</v>
      </c>
      <c r="S32" s="16">
        <v>14150</v>
      </c>
      <c r="U32" s="34">
        <v>106090400094</v>
      </c>
      <c r="W32" s="16">
        <v>135665501813</v>
      </c>
      <c r="Y32" s="17">
        <v>1.1055053383670983E-2</v>
      </c>
      <c r="AA32" s="17"/>
    </row>
    <row r="33" spans="1:27" ht="21" x14ac:dyDescent="0.25">
      <c r="A33" s="15" t="s">
        <v>161</v>
      </c>
      <c r="C33" s="16">
        <v>958429</v>
      </c>
      <c r="E33" s="16">
        <v>39183201250</v>
      </c>
      <c r="G33" s="16">
        <v>42814935879</v>
      </c>
      <c r="I33" s="16">
        <v>0</v>
      </c>
      <c r="K33" s="16">
        <v>0</v>
      </c>
      <c r="M33" s="16">
        <v>0</v>
      </c>
      <c r="O33" s="16">
        <v>0</v>
      </c>
      <c r="Q33" s="16">
        <v>958429</v>
      </c>
      <c r="S33" s="16">
        <v>68910</v>
      </c>
      <c r="U33" s="34">
        <v>39183201250</v>
      </c>
      <c r="W33" s="16">
        <v>65534811893</v>
      </c>
      <c r="Y33" s="17">
        <v>5.3402732034602439E-3</v>
      </c>
      <c r="AA33" s="17"/>
    </row>
    <row r="34" spans="1:27" ht="21" x14ac:dyDescent="0.25">
      <c r="A34" s="15" t="s">
        <v>133</v>
      </c>
      <c r="C34" s="16">
        <v>28180039</v>
      </c>
      <c r="E34" s="16">
        <v>102041573397</v>
      </c>
      <c r="G34" s="16">
        <v>107235064990</v>
      </c>
      <c r="I34" s="16">
        <v>2024739</v>
      </c>
      <c r="K34" s="16">
        <v>8200625213</v>
      </c>
      <c r="M34" s="16">
        <v>0</v>
      </c>
      <c r="O34" s="16">
        <v>0</v>
      </c>
      <c r="Q34" s="16">
        <v>30204778</v>
      </c>
      <c r="S34" s="16">
        <v>3689</v>
      </c>
      <c r="U34" s="34">
        <v>110242198610</v>
      </c>
      <c r="W34" s="16">
        <v>110564107499</v>
      </c>
      <c r="Y34" s="17">
        <v>9.0096015153813946E-3</v>
      </c>
      <c r="AA34" s="17"/>
    </row>
    <row r="35" spans="1:27" ht="21" x14ac:dyDescent="0.25">
      <c r="A35" s="15" t="s">
        <v>144</v>
      </c>
      <c r="C35" s="16">
        <v>35312886</v>
      </c>
      <c r="E35" s="16">
        <v>93049143957</v>
      </c>
      <c r="G35" s="16">
        <v>99513365391</v>
      </c>
      <c r="I35" s="16">
        <v>0</v>
      </c>
      <c r="K35" s="16">
        <v>0</v>
      </c>
      <c r="M35" s="16">
        <v>-12370533</v>
      </c>
      <c r="O35" s="16">
        <v>37092673990</v>
      </c>
      <c r="Q35" s="16">
        <v>22942353</v>
      </c>
      <c r="S35" s="16">
        <v>2898</v>
      </c>
      <c r="U35" s="34">
        <v>60452898330</v>
      </c>
      <c r="W35" s="16">
        <v>65972994956</v>
      </c>
      <c r="Y35" s="17">
        <v>5.3759796807042711E-3</v>
      </c>
      <c r="AA35" s="17"/>
    </row>
    <row r="36" spans="1:27" s="33" customFormat="1" ht="21" x14ac:dyDescent="0.25">
      <c r="A36" s="32" t="s">
        <v>162</v>
      </c>
      <c r="C36" s="34">
        <v>59800664</v>
      </c>
      <c r="E36" s="34">
        <v>94761790686</v>
      </c>
      <c r="G36" s="34">
        <v>108233250478</v>
      </c>
      <c r="I36" s="34">
        <v>4642234</v>
      </c>
      <c r="K36" s="34">
        <v>8509135632</v>
      </c>
      <c r="M36" s="34">
        <v>0</v>
      </c>
      <c r="O36" s="34">
        <v>0</v>
      </c>
      <c r="Q36" s="34">
        <v>64442898</v>
      </c>
      <c r="S36" s="34">
        <v>1673</v>
      </c>
      <c r="U36" s="34">
        <v>103270926318</v>
      </c>
      <c r="W36" s="34">
        <v>106979574109</v>
      </c>
      <c r="Y36" s="43">
        <v>8.7175065652840382E-3</v>
      </c>
      <c r="AA36" s="17"/>
    </row>
    <row r="37" spans="1:27" ht="21" x14ac:dyDescent="0.25">
      <c r="A37" s="15" t="s">
        <v>118</v>
      </c>
      <c r="C37" s="16">
        <v>27054661</v>
      </c>
      <c r="E37" s="16">
        <v>99629965395</v>
      </c>
      <c r="G37" s="16">
        <v>104187495994</v>
      </c>
      <c r="I37" s="16">
        <v>3436859</v>
      </c>
      <c r="K37" s="16">
        <v>13804096258</v>
      </c>
      <c r="M37" s="16">
        <v>0</v>
      </c>
      <c r="O37" s="16">
        <v>0</v>
      </c>
      <c r="Q37" s="16">
        <v>30491520</v>
      </c>
      <c r="S37" s="16">
        <v>3615</v>
      </c>
      <c r="U37" s="34">
        <v>113434061653</v>
      </c>
      <c r="W37" s="16">
        <v>109374791290</v>
      </c>
      <c r="Y37" s="17">
        <v>8.9126870160808787E-3</v>
      </c>
      <c r="AA37" s="17"/>
    </row>
    <row r="38" spans="1:27" ht="21" x14ac:dyDescent="0.25">
      <c r="A38" s="15" t="s">
        <v>148</v>
      </c>
      <c r="C38" s="16">
        <v>42695890</v>
      </c>
      <c r="E38" s="16">
        <v>97157102425</v>
      </c>
      <c r="G38" s="16">
        <v>111930577735</v>
      </c>
      <c r="I38" s="16">
        <v>1679289</v>
      </c>
      <c r="K38" s="16">
        <v>4560733483</v>
      </c>
      <c r="M38" s="16">
        <v>0</v>
      </c>
      <c r="O38" s="16">
        <v>0</v>
      </c>
      <c r="Q38" s="16">
        <v>44375179</v>
      </c>
      <c r="S38" s="16">
        <v>2991</v>
      </c>
      <c r="U38" s="34">
        <v>101717835908</v>
      </c>
      <c r="W38" s="16">
        <v>131700187169</v>
      </c>
      <c r="Y38" s="17">
        <v>1.0731929490812087E-2</v>
      </c>
      <c r="AA38" s="17"/>
    </row>
    <row r="39" spans="1:27" ht="21" x14ac:dyDescent="0.25">
      <c r="A39" s="15" t="s">
        <v>113</v>
      </c>
      <c r="C39" s="16">
        <v>53173811</v>
      </c>
      <c r="E39" s="16">
        <v>102020262136</v>
      </c>
      <c r="G39" s="16">
        <v>109324474858</v>
      </c>
      <c r="I39" s="16">
        <v>3085892</v>
      </c>
      <c r="K39" s="16">
        <v>6408116268</v>
      </c>
      <c r="M39" s="16">
        <v>0</v>
      </c>
      <c r="O39" s="16">
        <v>0</v>
      </c>
      <c r="Q39" s="16">
        <v>56259703</v>
      </c>
      <c r="S39" s="16">
        <v>2010</v>
      </c>
      <c r="U39" s="34">
        <v>108428378404</v>
      </c>
      <c r="W39" s="16">
        <v>112207879147</v>
      </c>
      <c r="Y39" s="17">
        <v>9.1435484884612051E-3</v>
      </c>
      <c r="AA39" s="17"/>
    </row>
    <row r="40" spans="1:27" ht="21" x14ac:dyDescent="0.25">
      <c r="A40" s="15" t="s">
        <v>114</v>
      </c>
      <c r="C40" s="16">
        <v>57720057</v>
      </c>
      <c r="E40" s="16">
        <v>99541036546</v>
      </c>
      <c r="G40" s="16">
        <v>106758514108</v>
      </c>
      <c r="I40" s="16">
        <v>4409649</v>
      </c>
      <c r="K40" s="16">
        <v>9026582406</v>
      </c>
      <c r="M40" s="16">
        <v>-400000</v>
      </c>
      <c r="O40" s="16">
        <v>734279809</v>
      </c>
      <c r="Q40" s="16">
        <v>61729706</v>
      </c>
      <c r="S40" s="16">
        <v>2100</v>
      </c>
      <c r="U40" s="34">
        <v>107868644977</v>
      </c>
      <c r="W40" s="16">
        <v>128630324283</v>
      </c>
      <c r="Y40" s="17">
        <v>1.0481773794398864E-2</v>
      </c>
      <c r="AA40" s="17"/>
    </row>
    <row r="41" spans="1:27" ht="21" x14ac:dyDescent="0.25">
      <c r="A41" s="15" t="s">
        <v>120</v>
      </c>
      <c r="C41" s="16">
        <v>41126406</v>
      </c>
      <c r="E41" s="16">
        <v>105037033872</v>
      </c>
      <c r="G41" s="16">
        <v>101572353716</v>
      </c>
      <c r="I41" s="16">
        <v>5537489</v>
      </c>
      <c r="K41" s="16">
        <v>14984479024</v>
      </c>
      <c r="M41" s="16">
        <v>0</v>
      </c>
      <c r="O41" s="16">
        <v>0</v>
      </c>
      <c r="Q41" s="16">
        <v>46663895</v>
      </c>
      <c r="S41" s="16">
        <v>2362</v>
      </c>
      <c r="U41" s="34">
        <v>120021512896</v>
      </c>
      <c r="W41" s="16">
        <v>109368118462</v>
      </c>
      <c r="Y41" s="17">
        <v>8.9121432634777908E-3</v>
      </c>
      <c r="AA41" s="17"/>
    </row>
    <row r="42" spans="1:27" ht="21" x14ac:dyDescent="0.25">
      <c r="A42" s="15" t="s">
        <v>99</v>
      </c>
      <c r="C42" s="16">
        <v>1560930</v>
      </c>
      <c r="E42" s="16">
        <v>46010946268</v>
      </c>
      <c r="G42" s="16">
        <v>47131931858</v>
      </c>
      <c r="I42" s="16">
        <v>0</v>
      </c>
      <c r="K42" s="16">
        <v>0</v>
      </c>
      <c r="M42" s="16">
        <v>-1437257</v>
      </c>
      <c r="O42" s="16">
        <v>46131831889</v>
      </c>
      <c r="Q42" s="16">
        <v>123673</v>
      </c>
      <c r="S42" s="16">
        <v>34230</v>
      </c>
      <c r="U42" s="34">
        <v>3645462479</v>
      </c>
      <c r="W42" s="16">
        <v>4200603174</v>
      </c>
      <c r="Y42" s="17">
        <v>3.4229698568614226E-4</v>
      </c>
      <c r="AA42" s="17"/>
    </row>
    <row r="43" spans="1:27" ht="21" x14ac:dyDescent="0.25">
      <c r="A43" s="15" t="s">
        <v>18</v>
      </c>
      <c r="C43" s="16">
        <v>10909278</v>
      </c>
      <c r="E43" s="16">
        <v>104332402958</v>
      </c>
      <c r="G43" s="16">
        <v>120048687527</v>
      </c>
      <c r="I43" s="16">
        <v>0</v>
      </c>
      <c r="K43" s="16">
        <v>0</v>
      </c>
      <c r="M43" s="16">
        <v>-4757913</v>
      </c>
      <c r="O43" s="16">
        <v>55785981804</v>
      </c>
      <c r="Q43" s="16">
        <v>6151365</v>
      </c>
      <c r="S43" s="16">
        <v>10430</v>
      </c>
      <c r="U43" s="34">
        <v>58829437825</v>
      </c>
      <c r="W43" s="16">
        <v>63662789913</v>
      </c>
      <c r="Y43" s="17">
        <v>5.1877266632732498E-3</v>
      </c>
      <c r="AA43" s="17"/>
    </row>
    <row r="44" spans="1:27" ht="21" x14ac:dyDescent="0.25">
      <c r="A44" s="15" t="s">
        <v>164</v>
      </c>
      <c r="C44" s="16">
        <v>7943512</v>
      </c>
      <c r="E44" s="16">
        <v>94552998025</v>
      </c>
      <c r="G44" s="16">
        <v>117837524351</v>
      </c>
      <c r="I44" s="16">
        <v>749875</v>
      </c>
      <c r="K44" s="16">
        <v>11193685424</v>
      </c>
      <c r="M44" s="16">
        <v>-734392</v>
      </c>
      <c r="O44" s="16">
        <v>12177877844</v>
      </c>
      <c r="Q44" s="16">
        <v>7958995</v>
      </c>
      <c r="S44" s="16">
        <v>15190</v>
      </c>
      <c r="U44" s="34">
        <v>97005088385</v>
      </c>
      <c r="W44" s="16">
        <v>119962599204</v>
      </c>
      <c r="Y44" s="17">
        <v>9.7754618567081081E-3</v>
      </c>
      <c r="AA44" s="17"/>
    </row>
    <row r="45" spans="1:27" ht="21" x14ac:dyDescent="0.25">
      <c r="A45" s="15" t="s">
        <v>139</v>
      </c>
      <c r="C45" s="16">
        <v>14810389</v>
      </c>
      <c r="E45" s="16">
        <v>100514241126</v>
      </c>
      <c r="G45" s="16">
        <v>108308817588</v>
      </c>
      <c r="I45" s="16">
        <v>1914619</v>
      </c>
      <c r="K45" s="16">
        <v>14218568968</v>
      </c>
      <c r="M45" s="16">
        <v>0</v>
      </c>
      <c r="O45" s="16">
        <v>0</v>
      </c>
      <c r="Q45" s="16">
        <v>16725008</v>
      </c>
      <c r="S45" s="16">
        <v>7000</v>
      </c>
      <c r="U45" s="34">
        <v>114732810094</v>
      </c>
      <c r="W45" s="16">
        <v>116170065817</v>
      </c>
      <c r="Y45" s="17">
        <v>9.4664174902896591E-3</v>
      </c>
      <c r="AA45" s="17"/>
    </row>
    <row r="46" spans="1:27" ht="21" x14ac:dyDescent="0.25">
      <c r="A46" s="15" t="s">
        <v>106</v>
      </c>
      <c r="C46" s="16">
        <v>31793343</v>
      </c>
      <c r="E46" s="16">
        <v>104577680312</v>
      </c>
      <c r="G46" s="16">
        <v>104075467933</v>
      </c>
      <c r="I46" s="16">
        <v>4467034</v>
      </c>
      <c r="K46" s="16">
        <v>15318452622</v>
      </c>
      <c r="M46" s="16">
        <v>-3475642</v>
      </c>
      <c r="O46" s="16">
        <v>12884590809</v>
      </c>
      <c r="Q46" s="16">
        <v>32784735</v>
      </c>
      <c r="S46" s="16">
        <v>4423</v>
      </c>
      <c r="U46" s="34">
        <v>108410097694</v>
      </c>
      <c r="W46" s="16">
        <v>143885979700</v>
      </c>
      <c r="Y46" s="17">
        <v>1.1724920230183938E-2</v>
      </c>
      <c r="AA46" s="17"/>
    </row>
    <row r="47" spans="1:27" ht="21" x14ac:dyDescent="0.25">
      <c r="A47" s="15" t="s">
        <v>171</v>
      </c>
      <c r="C47" s="16">
        <v>478819</v>
      </c>
      <c r="E47" s="16">
        <v>2976810317</v>
      </c>
      <c r="G47" s="16">
        <v>2929100800</v>
      </c>
      <c r="I47" s="16">
        <v>0</v>
      </c>
      <c r="K47" s="16">
        <v>0</v>
      </c>
      <c r="M47" s="16">
        <v>0</v>
      </c>
      <c r="O47" s="16">
        <v>0</v>
      </c>
      <c r="Q47" s="16">
        <v>478819</v>
      </c>
      <c r="S47" s="16">
        <v>6165</v>
      </c>
      <c r="U47" s="34">
        <v>2976810317</v>
      </c>
      <c r="W47" s="16">
        <v>2929100800</v>
      </c>
      <c r="Y47" s="17">
        <v>2.386853347197104E-4</v>
      </c>
      <c r="AA47" s="17"/>
    </row>
    <row r="48" spans="1:27" ht="21" x14ac:dyDescent="0.25">
      <c r="A48" s="15" t="s">
        <v>175</v>
      </c>
      <c r="C48" s="16">
        <v>29991051</v>
      </c>
      <c r="E48" s="16">
        <v>111078120829</v>
      </c>
      <c r="G48" s="16">
        <v>114989626759</v>
      </c>
      <c r="I48" s="16">
        <v>189529</v>
      </c>
      <c r="K48" s="16">
        <v>679903590</v>
      </c>
      <c r="M48" s="16">
        <v>-260000</v>
      </c>
      <c r="O48" s="16">
        <v>1049044285</v>
      </c>
      <c r="Q48" s="16">
        <v>29920580</v>
      </c>
      <c r="S48" s="16">
        <v>3770</v>
      </c>
      <c r="U48" s="34">
        <v>110795060121</v>
      </c>
      <c r="W48" s="16">
        <v>111928638066</v>
      </c>
      <c r="Y48" s="17">
        <v>9.1207938086338737E-3</v>
      </c>
      <c r="AA48" s="17"/>
    </row>
    <row r="49" spans="1:27" ht="21" x14ac:dyDescent="0.25">
      <c r="A49" s="15" t="s">
        <v>95</v>
      </c>
      <c r="C49" s="16">
        <v>20240354</v>
      </c>
      <c r="E49" s="16">
        <v>94069018391</v>
      </c>
      <c r="G49" s="16">
        <v>108051360822</v>
      </c>
      <c r="I49" s="16">
        <v>2611378</v>
      </c>
      <c r="K49" s="16">
        <v>13861353735</v>
      </c>
      <c r="M49" s="16">
        <v>-101296</v>
      </c>
      <c r="O49" s="16">
        <v>519652210</v>
      </c>
      <c r="Q49" s="16">
        <v>22750436</v>
      </c>
      <c r="S49" s="16">
        <v>5270</v>
      </c>
      <c r="U49" s="34">
        <v>107451943836</v>
      </c>
      <c r="W49" s="16">
        <v>118968010934</v>
      </c>
      <c r="Y49" s="17">
        <v>9.6944152658453939E-3</v>
      </c>
      <c r="AA49" s="17"/>
    </row>
    <row r="50" spans="1:27" ht="21" x14ac:dyDescent="0.25">
      <c r="A50" s="15" t="s">
        <v>153</v>
      </c>
      <c r="C50" s="16">
        <v>12615342</v>
      </c>
      <c r="E50" s="16">
        <v>99352842616</v>
      </c>
      <c r="G50" s="16">
        <v>105650446430</v>
      </c>
      <c r="I50" s="16">
        <v>930000</v>
      </c>
      <c r="K50" s="16">
        <v>8353957760</v>
      </c>
      <c r="M50" s="16">
        <v>-2705254</v>
      </c>
      <c r="O50" s="16">
        <v>23859280344</v>
      </c>
      <c r="Q50" s="16">
        <v>10840088</v>
      </c>
      <c r="S50" s="16">
        <v>9860</v>
      </c>
      <c r="U50" s="34">
        <v>86195770788</v>
      </c>
      <c r="W50" s="16">
        <v>106057060021</v>
      </c>
      <c r="Y50" s="17">
        <v>8.6423331250671878E-3</v>
      </c>
      <c r="AA50" s="17"/>
    </row>
    <row r="51" spans="1:27" ht="21" x14ac:dyDescent="0.25">
      <c r="A51" s="15" t="s">
        <v>89</v>
      </c>
      <c r="C51" s="16">
        <v>53306679</v>
      </c>
      <c r="E51" s="16">
        <v>100654369449</v>
      </c>
      <c r="G51" s="16">
        <v>111872117855</v>
      </c>
      <c r="I51" s="16">
        <v>2798614</v>
      </c>
      <c r="K51" s="16">
        <v>6083475159</v>
      </c>
      <c r="M51" s="16">
        <v>0</v>
      </c>
      <c r="O51" s="16">
        <v>0</v>
      </c>
      <c r="Q51" s="16">
        <v>56105293</v>
      </c>
      <c r="S51" s="16">
        <v>1921</v>
      </c>
      <c r="U51" s="34">
        <v>106737844608</v>
      </c>
      <c r="W51" s="16">
        <v>106945141842</v>
      </c>
      <c r="Y51" s="17">
        <v>8.7147007631846185E-3</v>
      </c>
      <c r="AA51" s="17"/>
    </row>
    <row r="52" spans="1:27" ht="21" x14ac:dyDescent="0.25">
      <c r="A52" s="15" t="s">
        <v>135</v>
      </c>
      <c r="C52" s="16">
        <v>10450785</v>
      </c>
      <c r="E52" s="16">
        <v>114868617742</v>
      </c>
      <c r="G52" s="16">
        <v>120292005011</v>
      </c>
      <c r="I52" s="16">
        <v>0</v>
      </c>
      <c r="K52" s="16">
        <v>0</v>
      </c>
      <c r="M52" s="16">
        <v>0</v>
      </c>
      <c r="O52" s="16">
        <v>0</v>
      </c>
      <c r="Q52" s="16">
        <v>10450785</v>
      </c>
      <c r="S52" s="16">
        <v>10980</v>
      </c>
      <c r="U52" s="34">
        <v>114868617742</v>
      </c>
      <c r="W52" s="16">
        <v>113862604743</v>
      </c>
      <c r="Y52" s="17">
        <v>9.2783880722510613E-3</v>
      </c>
      <c r="AA52" s="17"/>
    </row>
    <row r="53" spans="1:27" ht="21" x14ac:dyDescent="0.25">
      <c r="A53" s="15" t="s">
        <v>151</v>
      </c>
      <c r="C53" s="16">
        <v>15934265</v>
      </c>
      <c r="E53" s="16">
        <v>93776922859</v>
      </c>
      <c r="G53" s="16">
        <v>112574983097</v>
      </c>
      <c r="I53" s="16">
        <v>1571021</v>
      </c>
      <c r="K53" s="16">
        <v>12778358409</v>
      </c>
      <c r="M53" s="16">
        <v>0</v>
      </c>
      <c r="O53" s="16">
        <v>0</v>
      </c>
      <c r="Q53" s="16">
        <v>17505286</v>
      </c>
      <c r="S53" s="16">
        <v>8090</v>
      </c>
      <c r="U53" s="34">
        <v>106555281268</v>
      </c>
      <c r="W53" s="16">
        <v>140523058426</v>
      </c>
      <c r="Y53" s="17">
        <v>1.1450883915038783E-2</v>
      </c>
      <c r="AA53" s="17"/>
    </row>
    <row r="54" spans="1:27" ht="21" x14ac:dyDescent="0.25">
      <c r="A54" s="15" t="s">
        <v>97</v>
      </c>
      <c r="C54" s="16">
        <v>4087843</v>
      </c>
      <c r="E54" s="16">
        <v>42950984208</v>
      </c>
      <c r="G54" s="16">
        <v>46038369100</v>
      </c>
      <c r="I54" s="16">
        <v>21188329</v>
      </c>
      <c r="K54" s="16">
        <v>47403984535</v>
      </c>
      <c r="M54" s="16">
        <v>0</v>
      </c>
      <c r="O54" s="16">
        <v>0</v>
      </c>
      <c r="Q54" s="16">
        <v>25276172</v>
      </c>
      <c r="S54" s="16">
        <v>3381</v>
      </c>
      <c r="U54" s="34">
        <v>90354968743</v>
      </c>
      <c r="W54" s="16">
        <v>84798141491</v>
      </c>
      <c r="Y54" s="17">
        <v>6.9099953082491037E-3</v>
      </c>
      <c r="AA54" s="17"/>
    </row>
    <row r="55" spans="1:27" ht="21" x14ac:dyDescent="0.25">
      <c r="A55" s="15" t="s">
        <v>173</v>
      </c>
      <c r="C55" s="16">
        <v>22080609</v>
      </c>
      <c r="E55" s="16">
        <v>108941910581</v>
      </c>
      <c r="G55" s="16">
        <v>115027110935</v>
      </c>
      <c r="I55" s="16">
        <v>75865</v>
      </c>
      <c r="K55" s="16">
        <v>429779133</v>
      </c>
      <c r="M55" s="16">
        <v>-56050</v>
      </c>
      <c r="O55" s="16">
        <v>317015384</v>
      </c>
      <c r="Q55" s="16">
        <v>22100424</v>
      </c>
      <c r="S55" s="16">
        <v>5600</v>
      </c>
      <c r="U55" s="34">
        <v>109095148696</v>
      </c>
      <c r="W55" s="16">
        <v>122805691246</v>
      </c>
      <c r="Y55" s="17">
        <v>1.0007138545910376E-2</v>
      </c>
      <c r="AA55" s="17"/>
    </row>
    <row r="56" spans="1:27" ht="21" x14ac:dyDescent="0.25">
      <c r="A56" s="15" t="s">
        <v>19</v>
      </c>
      <c r="C56" s="16">
        <v>29604958</v>
      </c>
      <c r="E56" s="16">
        <v>98797437258</v>
      </c>
      <c r="G56" s="16">
        <v>109337887653</v>
      </c>
      <c r="I56" s="16">
        <v>1687678</v>
      </c>
      <c r="K56" s="16">
        <v>7023019639</v>
      </c>
      <c r="M56" s="16">
        <v>0</v>
      </c>
      <c r="O56" s="16">
        <v>0</v>
      </c>
      <c r="Q56" s="16">
        <v>31292636</v>
      </c>
      <c r="S56" s="16">
        <v>3921</v>
      </c>
      <c r="U56" s="34">
        <v>105820456897</v>
      </c>
      <c r="W56" s="16">
        <v>121749966925</v>
      </c>
      <c r="Y56" s="17">
        <v>9.9211101262227964E-3</v>
      </c>
      <c r="AA56" s="17"/>
    </row>
    <row r="57" spans="1:27" ht="21" x14ac:dyDescent="0.25">
      <c r="A57" s="15" t="s">
        <v>168</v>
      </c>
      <c r="C57" s="16">
        <v>20459195</v>
      </c>
      <c r="E57" s="16">
        <v>92644110841</v>
      </c>
      <c r="G57" s="16">
        <v>109219624374</v>
      </c>
      <c r="I57" s="16">
        <v>0</v>
      </c>
      <c r="K57" s="16">
        <v>0</v>
      </c>
      <c r="M57" s="16">
        <v>-6185919</v>
      </c>
      <c r="O57" s="16">
        <v>35970854616</v>
      </c>
      <c r="Q57" s="16">
        <v>14273276</v>
      </c>
      <c r="S57" s="16">
        <v>5670</v>
      </c>
      <c r="U57" s="34">
        <v>64632795375</v>
      </c>
      <c r="W57" s="16">
        <v>80303890079</v>
      </c>
      <c r="Y57" s="17">
        <v>6.5437696383821775E-3</v>
      </c>
      <c r="AA57" s="17"/>
    </row>
    <row r="58" spans="1:27" ht="21" x14ac:dyDescent="0.25">
      <c r="A58" s="15" t="s">
        <v>20</v>
      </c>
      <c r="C58" s="16">
        <v>3175470</v>
      </c>
      <c r="E58" s="16">
        <v>102488867746</v>
      </c>
      <c r="G58" s="16">
        <v>121436596195</v>
      </c>
      <c r="I58" s="16">
        <v>0</v>
      </c>
      <c r="K58" s="16">
        <v>0</v>
      </c>
      <c r="M58" s="16">
        <v>-656563</v>
      </c>
      <c r="O58" s="16">
        <v>28368018766</v>
      </c>
      <c r="Q58" s="16">
        <v>2518907</v>
      </c>
      <c r="S58" s="16">
        <v>43640</v>
      </c>
      <c r="U58" s="34">
        <v>81298178344</v>
      </c>
      <c r="W58" s="16">
        <v>109075380446</v>
      </c>
      <c r="Y58" s="17">
        <v>8.8882887510847233E-3</v>
      </c>
      <c r="AA58" s="17"/>
    </row>
    <row r="59" spans="1:27" ht="21" x14ac:dyDescent="0.25">
      <c r="A59" s="15" t="s">
        <v>21</v>
      </c>
      <c r="C59" s="16">
        <v>12756738</v>
      </c>
      <c r="E59" s="16">
        <v>93383308973</v>
      </c>
      <c r="G59" s="16">
        <v>111644692623</v>
      </c>
      <c r="I59" s="16">
        <v>1518045</v>
      </c>
      <c r="K59" s="16">
        <v>13954054443</v>
      </c>
      <c r="M59" s="16">
        <v>-384506</v>
      </c>
      <c r="O59" s="16">
        <v>3258959381</v>
      </c>
      <c r="Q59" s="16">
        <v>13890277</v>
      </c>
      <c r="S59" s="16">
        <v>8250</v>
      </c>
      <c r="U59" s="34">
        <v>104446120846</v>
      </c>
      <c r="W59" s="16">
        <v>113708967560</v>
      </c>
      <c r="Y59" s="17">
        <v>9.2658685500653613E-3</v>
      </c>
      <c r="AA59" s="17"/>
    </row>
    <row r="60" spans="1:27" ht="21" x14ac:dyDescent="0.25">
      <c r="A60" s="15" t="s">
        <v>125</v>
      </c>
      <c r="C60" s="16">
        <v>2293355</v>
      </c>
      <c r="E60" s="16">
        <v>95132700204</v>
      </c>
      <c r="G60" s="16">
        <v>98420883573</v>
      </c>
      <c r="I60" s="16">
        <v>0</v>
      </c>
      <c r="K60" s="16">
        <v>0</v>
      </c>
      <c r="M60" s="16">
        <v>-800000</v>
      </c>
      <c r="O60" s="16">
        <v>35046351644</v>
      </c>
      <c r="Q60" s="16">
        <v>1493355</v>
      </c>
      <c r="S60" s="16">
        <v>44290</v>
      </c>
      <c r="U60" s="34">
        <v>61947188076</v>
      </c>
      <c r="W60" s="16">
        <v>65629425393</v>
      </c>
      <c r="Y60" s="17">
        <v>5.347983028576711E-3</v>
      </c>
      <c r="AA60" s="17"/>
    </row>
    <row r="61" spans="1:27" ht="21" x14ac:dyDescent="0.25">
      <c r="A61" s="15" t="s">
        <v>145</v>
      </c>
      <c r="C61" s="16">
        <v>22337327</v>
      </c>
      <c r="E61" s="16">
        <v>99814279143</v>
      </c>
      <c r="G61" s="16">
        <v>119467514502</v>
      </c>
      <c r="I61" s="16">
        <v>1074848</v>
      </c>
      <c r="K61" s="16">
        <v>5808864361</v>
      </c>
      <c r="M61" s="16">
        <v>-2000000</v>
      </c>
      <c r="O61" s="16">
        <v>10994351680</v>
      </c>
      <c r="Q61" s="16">
        <v>21412175</v>
      </c>
      <c r="S61" s="16">
        <v>5570</v>
      </c>
      <c r="U61" s="34">
        <v>96686149464</v>
      </c>
      <c r="W61" s="16">
        <v>118343890002</v>
      </c>
      <c r="Y61" s="17">
        <v>9.6435571616927483E-3</v>
      </c>
      <c r="AA61" s="17"/>
    </row>
    <row r="62" spans="1:27" ht="21" x14ac:dyDescent="0.25">
      <c r="A62" s="15" t="s">
        <v>22</v>
      </c>
      <c r="C62" s="16">
        <v>43219307</v>
      </c>
      <c r="E62" s="16">
        <v>82914564502</v>
      </c>
      <c r="G62" s="16">
        <v>103053187882</v>
      </c>
      <c r="I62" s="16">
        <v>0</v>
      </c>
      <c r="K62" s="16">
        <v>0</v>
      </c>
      <c r="M62" s="16">
        <v>-4612371</v>
      </c>
      <c r="O62" s="16">
        <v>11608107846</v>
      </c>
      <c r="Q62" s="16">
        <v>38606936</v>
      </c>
      <c r="S62" s="16">
        <v>2738</v>
      </c>
      <c r="U62" s="34">
        <v>74065909603</v>
      </c>
      <c r="W62" s="16">
        <v>104888685005</v>
      </c>
      <c r="Y62" s="17">
        <v>8.5471250728990592E-3</v>
      </c>
      <c r="AA62" s="17"/>
    </row>
    <row r="63" spans="1:27" ht="21" x14ac:dyDescent="0.25">
      <c r="A63" s="15" t="s">
        <v>96</v>
      </c>
      <c r="C63" s="16">
        <v>18233618</v>
      </c>
      <c r="E63" s="16">
        <v>98682201377</v>
      </c>
      <c r="G63" s="16">
        <v>107832325912</v>
      </c>
      <c r="I63" s="16">
        <v>2393444</v>
      </c>
      <c r="K63" s="16">
        <v>14992691876</v>
      </c>
      <c r="M63" s="16">
        <v>0</v>
      </c>
      <c r="O63" s="16">
        <v>0</v>
      </c>
      <c r="Q63" s="16">
        <v>20627062</v>
      </c>
      <c r="S63" s="16">
        <v>6230</v>
      </c>
      <c r="U63" s="34">
        <v>113674893253</v>
      </c>
      <c r="W63" s="16">
        <v>127513240271</v>
      </c>
      <c r="Y63" s="17">
        <v>1.0390745322004107E-2</v>
      </c>
      <c r="AA63" s="17"/>
    </row>
    <row r="64" spans="1:27" ht="21" x14ac:dyDescent="0.25">
      <c r="A64" s="15" t="s">
        <v>92</v>
      </c>
      <c r="C64" s="16">
        <v>49109883</v>
      </c>
      <c r="E64" s="16">
        <v>106309578359</v>
      </c>
      <c r="G64" s="16">
        <v>110910079964</v>
      </c>
      <c r="I64" s="16">
        <v>2201830</v>
      </c>
      <c r="K64" s="16">
        <v>5033331212</v>
      </c>
      <c r="M64" s="16">
        <v>0</v>
      </c>
      <c r="O64" s="16">
        <v>0</v>
      </c>
      <c r="Q64" s="16">
        <v>51311713</v>
      </c>
      <c r="S64" s="16">
        <v>2352</v>
      </c>
      <c r="U64" s="34">
        <v>111342909571</v>
      </c>
      <c r="W64" s="16">
        <v>119752252774</v>
      </c>
      <c r="Y64" s="17">
        <v>9.7583212352410527E-3</v>
      </c>
      <c r="AA64" s="17"/>
    </row>
    <row r="65" spans="1:27" ht="21" x14ac:dyDescent="0.25">
      <c r="A65" s="15" t="s">
        <v>85</v>
      </c>
      <c r="C65" s="16">
        <v>54255679</v>
      </c>
      <c r="E65" s="16">
        <v>101463086245</v>
      </c>
      <c r="G65" s="16">
        <v>111441104985</v>
      </c>
      <c r="I65" s="16">
        <v>2417904</v>
      </c>
      <c r="K65" s="16">
        <v>5204884191</v>
      </c>
      <c r="M65" s="16">
        <v>0</v>
      </c>
      <c r="O65" s="16">
        <v>0</v>
      </c>
      <c r="Q65" s="16">
        <v>56673583</v>
      </c>
      <c r="S65" s="16">
        <v>1899</v>
      </c>
      <c r="U65" s="34">
        <v>106667970436</v>
      </c>
      <c r="W65" s="16">
        <v>106791207290</v>
      </c>
      <c r="Y65" s="17">
        <v>8.7021570091188483E-3</v>
      </c>
      <c r="AA65" s="17"/>
    </row>
    <row r="66" spans="1:27" ht="21" x14ac:dyDescent="0.25">
      <c r="A66" s="15" t="s">
        <v>91</v>
      </c>
      <c r="C66" s="16">
        <v>5279940</v>
      </c>
      <c r="E66" s="16">
        <v>95884612635</v>
      </c>
      <c r="G66" s="16">
        <v>110021647340</v>
      </c>
      <c r="I66" s="16">
        <v>0</v>
      </c>
      <c r="K66" s="16">
        <v>0</v>
      </c>
      <c r="M66" s="16">
        <v>-40212</v>
      </c>
      <c r="O66" s="16">
        <v>985765948</v>
      </c>
      <c r="Q66" s="16">
        <v>5239728</v>
      </c>
      <c r="S66" s="16">
        <v>24200</v>
      </c>
      <c r="U66" s="34">
        <v>95154355844</v>
      </c>
      <c r="W66" s="16">
        <v>125821242642</v>
      </c>
      <c r="Y66" s="17">
        <v>1.0252868530456743E-2</v>
      </c>
      <c r="AA66" s="17"/>
    </row>
    <row r="67" spans="1:27" ht="21" x14ac:dyDescent="0.25">
      <c r="A67" s="15" t="s">
        <v>23</v>
      </c>
      <c r="C67" s="16">
        <v>7619047</v>
      </c>
      <c r="E67" s="16">
        <v>97804534755</v>
      </c>
      <c r="G67" s="16">
        <v>107354155087</v>
      </c>
      <c r="I67" s="16">
        <v>1492780</v>
      </c>
      <c r="K67" s="16">
        <v>22555106392</v>
      </c>
      <c r="M67" s="16">
        <v>-588248</v>
      </c>
      <c r="O67" s="16">
        <v>8290589429</v>
      </c>
      <c r="Q67" s="16">
        <v>8523579</v>
      </c>
      <c r="S67" s="16">
        <v>16460</v>
      </c>
      <c r="U67" s="34">
        <v>112747921574</v>
      </c>
      <c r="W67" s="16">
        <v>139213605947</v>
      </c>
      <c r="Y67" s="17">
        <v>1.1344179801868737E-2</v>
      </c>
      <c r="AA67" s="17"/>
    </row>
    <row r="68" spans="1:27" ht="21" x14ac:dyDescent="0.25">
      <c r="A68" s="15" t="s">
        <v>115</v>
      </c>
      <c r="C68" s="16">
        <v>2036789</v>
      </c>
      <c r="E68" s="16">
        <v>102729946624</v>
      </c>
      <c r="G68" s="16">
        <v>112248818252</v>
      </c>
      <c r="I68" s="16">
        <v>0</v>
      </c>
      <c r="K68" s="16">
        <v>0</v>
      </c>
      <c r="M68" s="16">
        <v>-857056</v>
      </c>
      <c r="O68" s="16">
        <v>43917436875</v>
      </c>
      <c r="Q68" s="16">
        <v>1179733</v>
      </c>
      <c r="S68" s="16">
        <v>53600</v>
      </c>
      <c r="U68" s="34">
        <v>59502436479</v>
      </c>
      <c r="W68" s="16">
        <v>62744892386</v>
      </c>
      <c r="Y68" s="17">
        <v>5.1129294154385599E-3</v>
      </c>
      <c r="AA68" s="17"/>
    </row>
    <row r="69" spans="1:27" ht="21" x14ac:dyDescent="0.25">
      <c r="A69" s="15" t="s">
        <v>117</v>
      </c>
      <c r="C69" s="16">
        <v>4558404</v>
      </c>
      <c r="E69" s="16">
        <v>106336730044</v>
      </c>
      <c r="G69" s="16">
        <v>111496079789</v>
      </c>
      <c r="I69" s="16">
        <v>167153</v>
      </c>
      <c r="K69" s="16">
        <v>4068377261</v>
      </c>
      <c r="M69" s="16">
        <v>-7558</v>
      </c>
      <c r="O69" s="16">
        <v>204588464</v>
      </c>
      <c r="Q69" s="16">
        <v>4717999</v>
      </c>
      <c r="S69" s="16">
        <v>23950</v>
      </c>
      <c r="U69" s="34">
        <v>110228797130</v>
      </c>
      <c r="W69" s="16">
        <v>112122616382</v>
      </c>
      <c r="Y69" s="17">
        <v>9.1366006321077636E-3</v>
      </c>
      <c r="AA69" s="17"/>
    </row>
    <row r="70" spans="1:27" ht="21" x14ac:dyDescent="0.25">
      <c r="A70" s="15" t="s">
        <v>105</v>
      </c>
      <c r="C70" s="16">
        <v>2922374</v>
      </c>
      <c r="E70" s="16">
        <v>106110755458</v>
      </c>
      <c r="G70" s="16">
        <v>111351707481</v>
      </c>
      <c r="I70" s="16">
        <v>32562</v>
      </c>
      <c r="K70" s="16">
        <v>1326844992</v>
      </c>
      <c r="M70" s="16">
        <v>-534596</v>
      </c>
      <c r="O70" s="16">
        <v>19074774018</v>
      </c>
      <c r="Q70" s="16">
        <v>2420340</v>
      </c>
      <c r="S70" s="16">
        <v>36500</v>
      </c>
      <c r="U70" s="34">
        <v>88000390490</v>
      </c>
      <c r="W70" s="16">
        <v>87659523171</v>
      </c>
      <c r="Y70" s="17">
        <v>7.1431623757845222E-3</v>
      </c>
      <c r="AA70" s="17"/>
    </row>
    <row r="71" spans="1:27" ht="21" x14ac:dyDescent="0.25">
      <c r="A71" s="15" t="s">
        <v>104</v>
      </c>
      <c r="C71" s="16">
        <v>2707340</v>
      </c>
      <c r="E71" s="16">
        <v>23428604899</v>
      </c>
      <c r="G71" s="16">
        <v>23747884394</v>
      </c>
      <c r="I71" s="16">
        <v>1319209</v>
      </c>
      <c r="K71" s="16">
        <v>12999591362</v>
      </c>
      <c r="M71" s="16">
        <v>0</v>
      </c>
      <c r="O71" s="16">
        <v>0</v>
      </c>
      <c r="Q71" s="16">
        <v>4026549</v>
      </c>
      <c r="S71" s="16">
        <v>9150</v>
      </c>
      <c r="U71" s="34">
        <v>36428196261</v>
      </c>
      <c r="W71" s="16">
        <v>36558127553</v>
      </c>
      <c r="Y71" s="17">
        <v>2.979033330540783E-3</v>
      </c>
      <c r="AA71" s="17"/>
    </row>
    <row r="72" spans="1:27" ht="21" x14ac:dyDescent="0.25">
      <c r="A72" s="15" t="s">
        <v>101</v>
      </c>
      <c r="C72" s="16">
        <v>8487919</v>
      </c>
      <c r="E72" s="16">
        <v>38862926277</v>
      </c>
      <c r="G72" s="16">
        <v>39879625473</v>
      </c>
      <c r="I72" s="16">
        <v>14314376</v>
      </c>
      <c r="K72" s="16">
        <v>69772707714</v>
      </c>
      <c r="M72" s="16">
        <v>0</v>
      </c>
      <c r="O72" s="16">
        <v>0</v>
      </c>
      <c r="Q72" s="16">
        <v>22802295</v>
      </c>
      <c r="S72" s="16">
        <v>4208</v>
      </c>
      <c r="U72" s="34">
        <v>108635633991</v>
      </c>
      <c r="W72" s="16">
        <v>95210347957</v>
      </c>
      <c r="Y72" s="17">
        <v>7.7584608118971667E-3</v>
      </c>
      <c r="AA72" s="17"/>
    </row>
    <row r="73" spans="1:27" ht="21" x14ac:dyDescent="0.25">
      <c r="A73" s="15" t="s">
        <v>155</v>
      </c>
      <c r="C73" s="16">
        <v>23116818</v>
      </c>
      <c r="E73" s="16">
        <v>99944274793</v>
      </c>
      <c r="G73" s="16">
        <v>112580317485</v>
      </c>
      <c r="I73" s="16">
        <v>1620578</v>
      </c>
      <c r="K73" s="16">
        <v>7800825732</v>
      </c>
      <c r="M73" s="16">
        <v>0</v>
      </c>
      <c r="O73" s="16">
        <v>0</v>
      </c>
      <c r="Q73" s="16">
        <v>24737396</v>
      </c>
      <c r="S73" s="16">
        <v>4541</v>
      </c>
      <c r="U73" s="34">
        <v>107745100525</v>
      </c>
      <c r="W73" s="16">
        <v>111464184893</v>
      </c>
      <c r="Y73" s="17">
        <v>9.0829466437090146E-3</v>
      </c>
      <c r="AA73" s="17"/>
    </row>
    <row r="74" spans="1:27" ht="21" x14ac:dyDescent="0.25">
      <c r="A74" s="15" t="s">
        <v>156</v>
      </c>
      <c r="C74" s="16">
        <v>666947</v>
      </c>
      <c r="E74" s="16">
        <v>80327057554</v>
      </c>
      <c r="G74" s="16">
        <v>83544558921</v>
      </c>
      <c r="I74" s="16">
        <v>0</v>
      </c>
      <c r="K74" s="16">
        <v>0</v>
      </c>
      <c r="M74" s="16">
        <v>-318000</v>
      </c>
      <c r="O74" s="16">
        <v>38300372052</v>
      </c>
      <c r="Q74" s="16">
        <v>348947</v>
      </c>
      <c r="S74" s="16">
        <v>126110</v>
      </c>
      <c r="U74" s="34">
        <v>42027156213</v>
      </c>
      <c r="W74" s="16">
        <v>43665542061</v>
      </c>
      <c r="Y74" s="17">
        <v>3.558199336310781E-3</v>
      </c>
      <c r="AA74" s="17"/>
    </row>
    <row r="75" spans="1:27" ht="21" x14ac:dyDescent="0.25">
      <c r="A75" s="15" t="s">
        <v>121</v>
      </c>
      <c r="C75" s="16">
        <v>9436435</v>
      </c>
      <c r="E75" s="16">
        <v>103935313108</v>
      </c>
      <c r="G75" s="16">
        <v>106837436389</v>
      </c>
      <c r="I75" s="16">
        <v>1052457</v>
      </c>
      <c r="K75" s="16">
        <v>11900370505</v>
      </c>
      <c r="M75" s="16">
        <v>0</v>
      </c>
      <c r="O75" s="16">
        <v>0</v>
      </c>
      <c r="Q75" s="16">
        <v>10488892</v>
      </c>
      <c r="S75" s="16">
        <v>10530</v>
      </c>
      <c r="U75" s="34">
        <v>115835683613</v>
      </c>
      <c r="W75" s="16">
        <v>109594269467</v>
      </c>
      <c r="Y75" s="17">
        <v>8.9305717615088664E-3</v>
      </c>
      <c r="AA75" s="17"/>
    </row>
    <row r="76" spans="1:27" ht="21" x14ac:dyDescent="0.25">
      <c r="A76" s="15" t="s">
        <v>100</v>
      </c>
      <c r="C76" s="16">
        <v>2363757</v>
      </c>
      <c r="E76" s="16">
        <v>109281932044</v>
      </c>
      <c r="G76" s="16">
        <v>109627976303</v>
      </c>
      <c r="I76" s="16">
        <v>72301</v>
      </c>
      <c r="K76" s="16">
        <v>3692099540</v>
      </c>
      <c r="M76" s="16">
        <v>0</v>
      </c>
      <c r="O76" s="16">
        <v>0</v>
      </c>
      <c r="Q76" s="16">
        <v>2436058</v>
      </c>
      <c r="S76" s="16">
        <v>44000</v>
      </c>
      <c r="U76" s="34">
        <v>112974031584</v>
      </c>
      <c r="W76" s="16">
        <v>106357999953</v>
      </c>
      <c r="Y76" s="17">
        <v>8.6668559917435235E-3</v>
      </c>
      <c r="AA76" s="17"/>
    </row>
    <row r="77" spans="1:27" ht="21" x14ac:dyDescent="0.25">
      <c r="A77" s="15" t="s">
        <v>141</v>
      </c>
      <c r="C77" s="16">
        <v>912767</v>
      </c>
      <c r="E77" s="16">
        <v>115836746942</v>
      </c>
      <c r="G77" s="16">
        <v>118294954341</v>
      </c>
      <c r="I77" s="16">
        <v>77653</v>
      </c>
      <c r="K77" s="16">
        <v>9920183096</v>
      </c>
      <c r="M77" s="16">
        <v>-48622</v>
      </c>
      <c r="O77" s="16">
        <v>6390055446</v>
      </c>
      <c r="Q77" s="16">
        <v>941798</v>
      </c>
      <c r="S77" s="16">
        <v>128300</v>
      </c>
      <c r="U77" s="34">
        <v>119586445887</v>
      </c>
      <c r="W77" s="16">
        <v>119898646757</v>
      </c>
      <c r="Y77" s="17">
        <v>9.7702505265898892E-3</v>
      </c>
      <c r="AA77" s="17"/>
    </row>
    <row r="78" spans="1:27" ht="21" x14ac:dyDescent="0.25">
      <c r="A78" s="15" t="s">
        <v>24</v>
      </c>
      <c r="C78" s="16">
        <v>51604579</v>
      </c>
      <c r="E78" s="16">
        <v>104532203827</v>
      </c>
      <c r="G78" s="16">
        <v>111116316061</v>
      </c>
      <c r="I78" s="16">
        <v>2642221</v>
      </c>
      <c r="K78" s="16">
        <v>5977388828</v>
      </c>
      <c r="M78" s="16">
        <v>0</v>
      </c>
      <c r="O78" s="16">
        <v>0</v>
      </c>
      <c r="Q78" s="16">
        <v>54246800</v>
      </c>
      <c r="S78" s="16">
        <v>2678</v>
      </c>
      <c r="U78" s="34">
        <v>110509592655</v>
      </c>
      <c r="W78" s="16">
        <v>144149970648</v>
      </c>
      <c r="Y78" s="17">
        <v>1.1746432213583879E-2</v>
      </c>
      <c r="AA78" s="17"/>
    </row>
    <row r="79" spans="1:27" ht="21" x14ac:dyDescent="0.25">
      <c r="A79" s="15" t="s">
        <v>126</v>
      </c>
      <c r="C79" s="16">
        <v>4329007</v>
      </c>
      <c r="E79" s="16">
        <v>38580551598</v>
      </c>
      <c r="G79" s="16">
        <v>37929651541</v>
      </c>
      <c r="I79" s="16">
        <v>1490823</v>
      </c>
      <c r="K79" s="16">
        <v>13659430179</v>
      </c>
      <c r="M79" s="16">
        <v>-1863729</v>
      </c>
      <c r="O79" s="16">
        <v>17047872343</v>
      </c>
      <c r="Q79" s="16">
        <v>3956101</v>
      </c>
      <c r="S79" s="16">
        <v>8470</v>
      </c>
      <c r="U79" s="34">
        <v>35510769932</v>
      </c>
      <c r="W79" s="16">
        <v>33249157274</v>
      </c>
      <c r="Y79" s="17">
        <v>2.7093933513974607E-3</v>
      </c>
      <c r="AA79" s="17"/>
    </row>
    <row r="80" spans="1:27" ht="21" x14ac:dyDescent="0.25">
      <c r="A80" s="15" t="s">
        <v>130</v>
      </c>
      <c r="C80" s="16">
        <v>11061366</v>
      </c>
      <c r="E80" s="16">
        <v>92864746877</v>
      </c>
      <c r="G80" s="16">
        <v>103282858040</v>
      </c>
      <c r="I80" s="16">
        <v>1567447</v>
      </c>
      <c r="K80" s="16">
        <v>15556283469</v>
      </c>
      <c r="M80" s="16">
        <v>-1299800</v>
      </c>
      <c r="O80" s="16">
        <v>12723780014</v>
      </c>
      <c r="Q80" s="16">
        <v>11329013</v>
      </c>
      <c r="S80" s="16">
        <v>10320</v>
      </c>
      <c r="U80" s="34">
        <v>97261972459</v>
      </c>
      <c r="W80" s="16">
        <v>116011658009</v>
      </c>
      <c r="Y80" s="17">
        <v>9.4535092214193296E-3</v>
      </c>
      <c r="AA80" s="17"/>
    </row>
    <row r="81" spans="1:27" ht="21" x14ac:dyDescent="0.25">
      <c r="A81" s="15" t="s">
        <v>176</v>
      </c>
      <c r="C81" s="16">
        <v>58643864</v>
      </c>
      <c r="E81" s="16">
        <v>102349855817</v>
      </c>
      <c r="G81" s="16">
        <v>106314129243</v>
      </c>
      <c r="I81" s="16">
        <v>9499488</v>
      </c>
      <c r="K81" s="16">
        <v>17884039965</v>
      </c>
      <c r="M81" s="16">
        <v>0</v>
      </c>
      <c r="O81" s="16">
        <v>0</v>
      </c>
      <c r="Q81" s="16">
        <v>68143352</v>
      </c>
      <c r="S81" s="16">
        <v>1757</v>
      </c>
      <c r="U81" s="34">
        <v>120233895782</v>
      </c>
      <c r="W81" s="16">
        <v>118802373033</v>
      </c>
      <c r="Y81" s="17">
        <v>9.6809178341959075E-3</v>
      </c>
      <c r="AA81" s="17"/>
    </row>
    <row r="82" spans="1:27" ht="21" x14ac:dyDescent="0.25">
      <c r="A82" s="15" t="s">
        <v>172</v>
      </c>
      <c r="C82" s="16">
        <v>3110957</v>
      </c>
      <c r="E82" s="16">
        <v>96419168673</v>
      </c>
      <c r="G82" s="16">
        <v>109245720212</v>
      </c>
      <c r="I82" s="16">
        <v>304402</v>
      </c>
      <c r="K82" s="16">
        <v>11001993234</v>
      </c>
      <c r="M82" s="16">
        <v>0</v>
      </c>
      <c r="O82" s="16">
        <v>0</v>
      </c>
      <c r="Q82" s="16">
        <v>3415359</v>
      </c>
      <c r="S82" s="16">
        <v>33330</v>
      </c>
      <c r="U82" s="34">
        <v>107421161907</v>
      </c>
      <c r="W82" s="16">
        <v>112953979303</v>
      </c>
      <c r="Y82" s="17">
        <v>9.2043463843442305E-3</v>
      </c>
      <c r="AA82" s="17"/>
    </row>
    <row r="83" spans="1:27" ht="21" x14ac:dyDescent="0.25">
      <c r="A83" s="15" t="s">
        <v>25</v>
      </c>
      <c r="C83" s="16">
        <v>855584</v>
      </c>
      <c r="E83" s="16">
        <v>24417307523</v>
      </c>
      <c r="G83" s="16">
        <v>24747485285</v>
      </c>
      <c r="I83" s="16">
        <v>295666</v>
      </c>
      <c r="K83" s="16">
        <v>8605696051</v>
      </c>
      <c r="M83" s="16">
        <v>-959894</v>
      </c>
      <c r="O83" s="16">
        <v>30035675836</v>
      </c>
      <c r="Q83" s="16">
        <v>191356</v>
      </c>
      <c r="S83" s="16">
        <v>43970</v>
      </c>
      <c r="U83" s="34">
        <v>5488946687</v>
      </c>
      <c r="W83" s="16">
        <v>8348883693</v>
      </c>
      <c r="Y83" s="17">
        <v>6.8033032485588648E-4</v>
      </c>
      <c r="AA83" s="17"/>
    </row>
    <row r="84" spans="1:27" ht="21" x14ac:dyDescent="0.25">
      <c r="A84" s="15" t="s">
        <v>166</v>
      </c>
      <c r="C84" s="16">
        <v>16964076</v>
      </c>
      <c r="E84" s="16">
        <v>89473142810</v>
      </c>
      <c r="G84" s="16">
        <v>96284437921</v>
      </c>
      <c r="I84" s="16">
        <v>4020769</v>
      </c>
      <c r="K84" s="16">
        <v>24408562730</v>
      </c>
      <c r="M84" s="16">
        <v>0</v>
      </c>
      <c r="O84" s="16">
        <v>0</v>
      </c>
      <c r="Q84" s="16">
        <v>20984845</v>
      </c>
      <c r="S84" s="16">
        <v>7990</v>
      </c>
      <c r="U84" s="34">
        <v>113881705540</v>
      </c>
      <c r="W84" s="16">
        <v>166372830864</v>
      </c>
      <c r="Y84" s="17">
        <v>1.3557319305310218E-2</v>
      </c>
      <c r="AA84" s="17"/>
    </row>
    <row r="85" spans="1:27" ht="21" x14ac:dyDescent="0.25">
      <c r="A85" s="15" t="s">
        <v>154</v>
      </c>
      <c r="C85" s="16">
        <v>42298965</v>
      </c>
      <c r="E85" s="16">
        <v>100602017603</v>
      </c>
      <c r="G85" s="16">
        <v>105727452887</v>
      </c>
      <c r="I85" s="16">
        <v>5400796</v>
      </c>
      <c r="K85" s="16">
        <v>14261531183</v>
      </c>
      <c r="M85" s="16">
        <v>-331118</v>
      </c>
      <c r="O85" s="16">
        <v>929491890</v>
      </c>
      <c r="Q85" s="16">
        <v>47368643</v>
      </c>
      <c r="S85" s="16">
        <v>2689</v>
      </c>
      <c r="U85" s="34">
        <v>114070156420</v>
      </c>
      <c r="W85" s="16">
        <v>126389677835</v>
      </c>
      <c r="Y85" s="17">
        <v>1.0299188938517697E-2</v>
      </c>
      <c r="AA85" s="17"/>
    </row>
    <row r="86" spans="1:27" ht="21" x14ac:dyDescent="0.25">
      <c r="A86" s="15" t="s">
        <v>87</v>
      </c>
      <c r="C86" s="16">
        <v>9557197</v>
      </c>
      <c r="E86" s="16">
        <v>25234153783</v>
      </c>
      <c r="G86" s="16">
        <v>26932628423</v>
      </c>
      <c r="I86" s="16">
        <v>5824260</v>
      </c>
      <c r="K86" s="16">
        <v>16381019865</v>
      </c>
      <c r="M86" s="16">
        <v>0</v>
      </c>
      <c r="O86" s="16">
        <v>0</v>
      </c>
      <c r="Q86" s="16">
        <v>15381457</v>
      </c>
      <c r="S86" s="16">
        <v>2683</v>
      </c>
      <c r="U86" s="34">
        <v>41615173648</v>
      </c>
      <c r="W86" s="16">
        <v>40949444019</v>
      </c>
      <c r="Y86" s="17">
        <v>3.3368710807975804E-3</v>
      </c>
      <c r="AA86" s="17"/>
    </row>
    <row r="87" spans="1:27" ht="21" x14ac:dyDescent="0.25">
      <c r="A87" s="15" t="s">
        <v>116</v>
      </c>
      <c r="C87" s="16">
        <v>19789734</v>
      </c>
      <c r="E87" s="16">
        <v>97182312651</v>
      </c>
      <c r="G87" s="16">
        <v>107805808865</v>
      </c>
      <c r="I87" s="16">
        <v>2712516</v>
      </c>
      <c r="K87" s="16">
        <v>16127882537</v>
      </c>
      <c r="M87" s="16">
        <v>0</v>
      </c>
      <c r="O87" s="16">
        <v>0</v>
      </c>
      <c r="Q87" s="16">
        <v>22502250</v>
      </c>
      <c r="S87" s="16">
        <v>5740</v>
      </c>
      <c r="U87" s="34">
        <v>113310195188</v>
      </c>
      <c r="W87" s="16">
        <v>128164485667</v>
      </c>
      <c r="Y87" s="17">
        <v>1.0443813733077203E-2</v>
      </c>
      <c r="AA87" s="17"/>
    </row>
    <row r="88" spans="1:27" ht="21" x14ac:dyDescent="0.25">
      <c r="A88" s="15" t="s">
        <v>146</v>
      </c>
      <c r="C88" s="16">
        <v>29678031</v>
      </c>
      <c r="E88" s="16">
        <v>97214130489</v>
      </c>
      <c r="G88" s="16">
        <v>104866535180</v>
      </c>
      <c r="I88" s="16">
        <v>1100000</v>
      </c>
      <c r="K88" s="16">
        <v>4575155790</v>
      </c>
      <c r="M88" s="16">
        <v>-200000</v>
      </c>
      <c r="O88" s="16">
        <v>776900728</v>
      </c>
      <c r="Q88" s="16">
        <v>30578031</v>
      </c>
      <c r="S88" s="16">
        <v>4106</v>
      </c>
      <c r="U88" s="34">
        <v>101133647200</v>
      </c>
      <c r="W88" s="16">
        <v>124582867540</v>
      </c>
      <c r="Y88" s="17">
        <v>1.0151956340705736E-2</v>
      </c>
      <c r="AA88" s="17"/>
    </row>
    <row r="89" spans="1:27" ht="21" x14ac:dyDescent="0.25">
      <c r="A89" s="15" t="s">
        <v>88</v>
      </c>
      <c r="C89" s="16">
        <v>38054465</v>
      </c>
      <c r="E89" s="16">
        <v>97853238827</v>
      </c>
      <c r="G89" s="16">
        <v>104898124472</v>
      </c>
      <c r="I89" s="16">
        <v>4747584</v>
      </c>
      <c r="K89" s="16">
        <v>13674661133</v>
      </c>
      <c r="M89" s="16">
        <v>-500000</v>
      </c>
      <c r="O89" s="16">
        <v>1360325704</v>
      </c>
      <c r="Q89" s="16">
        <v>42302049</v>
      </c>
      <c r="S89" s="16">
        <v>3066</v>
      </c>
      <c r="U89" s="34">
        <v>110225066303</v>
      </c>
      <c r="W89" s="16">
        <v>128695516058</v>
      </c>
      <c r="Y89" s="17">
        <v>1.0487086114356186E-2</v>
      </c>
      <c r="AA89" s="17"/>
    </row>
    <row r="90" spans="1:27" ht="21" x14ac:dyDescent="0.25">
      <c r="A90" s="15" t="s">
        <v>26</v>
      </c>
      <c r="C90" s="16">
        <v>22263450</v>
      </c>
      <c r="E90" s="16">
        <v>96510220329</v>
      </c>
      <c r="G90" s="16">
        <v>106679146204</v>
      </c>
      <c r="I90" s="16">
        <v>4183046</v>
      </c>
      <c r="K90" s="16">
        <v>19477918948</v>
      </c>
      <c r="M90" s="16">
        <v>-9844649</v>
      </c>
      <c r="O90" s="16">
        <v>45417167744</v>
      </c>
      <c r="Q90" s="16">
        <v>16601847</v>
      </c>
      <c r="S90" s="16">
        <v>5440</v>
      </c>
      <c r="U90" s="34">
        <v>72811813784</v>
      </c>
      <c r="W90" s="16">
        <v>89615920091</v>
      </c>
      <c r="Y90" s="17">
        <v>7.3025844256145618E-3</v>
      </c>
      <c r="AA90" s="17"/>
    </row>
    <row r="91" spans="1:27" ht="21" x14ac:dyDescent="0.25">
      <c r="A91" s="15" t="s">
        <v>108</v>
      </c>
      <c r="C91" s="16">
        <v>36087225</v>
      </c>
      <c r="E91" s="16">
        <v>77470716295</v>
      </c>
      <c r="G91" s="16">
        <v>86297932509</v>
      </c>
      <c r="I91" s="16">
        <v>11000000</v>
      </c>
      <c r="K91" s="16">
        <v>27302950460</v>
      </c>
      <c r="M91" s="16">
        <v>0</v>
      </c>
      <c r="O91" s="16">
        <v>0</v>
      </c>
      <c r="Q91" s="16">
        <v>47087225</v>
      </c>
      <c r="S91" s="16">
        <v>2387</v>
      </c>
      <c r="U91" s="34">
        <v>104773666755</v>
      </c>
      <c r="W91" s="16">
        <v>111528375672</v>
      </c>
      <c r="Y91" s="17">
        <v>9.088177394925066E-3</v>
      </c>
      <c r="AA91" s="17"/>
    </row>
    <row r="92" spans="1:27" ht="21" x14ac:dyDescent="0.25">
      <c r="A92" s="15" t="s">
        <v>174</v>
      </c>
      <c r="C92" s="16">
        <v>12553432</v>
      </c>
      <c r="E92" s="16">
        <v>114871325346</v>
      </c>
      <c r="G92" s="16">
        <v>122695480611</v>
      </c>
      <c r="I92" s="16">
        <v>0</v>
      </c>
      <c r="K92" s="16">
        <v>0</v>
      </c>
      <c r="M92" s="16">
        <v>-2374375</v>
      </c>
      <c r="O92" s="16">
        <v>26115524265</v>
      </c>
      <c r="Q92" s="16">
        <v>10179057</v>
      </c>
      <c r="S92" s="16">
        <v>11220</v>
      </c>
      <c r="U92" s="34">
        <v>93144390179</v>
      </c>
      <c r="W92" s="16">
        <v>113326183819</v>
      </c>
      <c r="Y92" s="17">
        <v>9.2346764294849275E-3</v>
      </c>
      <c r="AA92" s="17"/>
    </row>
    <row r="93" spans="1:27" ht="21" x14ac:dyDescent="0.25">
      <c r="A93" s="15" t="s">
        <v>112</v>
      </c>
      <c r="C93" s="16">
        <v>58000070</v>
      </c>
      <c r="E93" s="16">
        <v>75409026578</v>
      </c>
      <c r="G93" s="16">
        <v>79996903948</v>
      </c>
      <c r="I93" s="16">
        <v>14332062</v>
      </c>
      <c r="K93" s="16">
        <v>20051637198</v>
      </c>
      <c r="M93" s="16">
        <v>0</v>
      </c>
      <c r="O93" s="16">
        <v>0</v>
      </c>
      <c r="Q93" s="16">
        <v>72332132</v>
      </c>
      <c r="S93" s="16">
        <v>1254</v>
      </c>
      <c r="U93" s="34">
        <v>95460663776</v>
      </c>
      <c r="W93" s="16">
        <v>90003347793</v>
      </c>
      <c r="Y93" s="17">
        <v>7.3341549713368389E-3</v>
      </c>
      <c r="AA93" s="17"/>
    </row>
    <row r="94" spans="1:27" ht="21" x14ac:dyDescent="0.25">
      <c r="A94" s="15" t="s">
        <v>132</v>
      </c>
      <c r="C94" s="16">
        <v>53739364</v>
      </c>
      <c r="E94" s="16">
        <v>94787639306</v>
      </c>
      <c r="G94" s="16">
        <v>101208873643</v>
      </c>
      <c r="I94" s="16">
        <v>6250828</v>
      </c>
      <c r="K94" s="16">
        <v>12250540824</v>
      </c>
      <c r="M94" s="16">
        <v>-6824830</v>
      </c>
      <c r="O94" s="16">
        <v>13869352011</v>
      </c>
      <c r="Q94" s="16">
        <v>53165362</v>
      </c>
      <c r="S94" s="16">
        <v>2041</v>
      </c>
      <c r="U94" s="34">
        <v>94860899839</v>
      </c>
      <c r="W94" s="16">
        <v>107671717647</v>
      </c>
      <c r="Y94" s="17">
        <v>8.773907666960571E-3</v>
      </c>
      <c r="AA94" s="17"/>
    </row>
    <row r="95" spans="1:27" ht="21" x14ac:dyDescent="0.25">
      <c r="A95" s="15" t="s">
        <v>27</v>
      </c>
      <c r="C95" s="16">
        <v>45102184</v>
      </c>
      <c r="E95" s="16">
        <v>94299174412</v>
      </c>
      <c r="G95" s="16">
        <v>110451746882</v>
      </c>
      <c r="I95" s="16">
        <v>3991566</v>
      </c>
      <c r="K95" s="16">
        <v>10206012175</v>
      </c>
      <c r="M95" s="16">
        <v>-300000</v>
      </c>
      <c r="O95" s="16">
        <v>706864609</v>
      </c>
      <c r="Q95" s="16">
        <v>48793750</v>
      </c>
      <c r="S95" s="16">
        <v>2429</v>
      </c>
      <c r="U95" s="34">
        <v>103871626268</v>
      </c>
      <c r="W95" s="16">
        <v>117603859005</v>
      </c>
      <c r="Y95" s="17">
        <v>9.5832538268870952E-3</v>
      </c>
      <c r="AA95" s="17"/>
    </row>
    <row r="96" spans="1:27" ht="21" x14ac:dyDescent="0.25">
      <c r="A96" s="15" t="s">
        <v>102</v>
      </c>
      <c r="C96" s="16">
        <v>76683441</v>
      </c>
      <c r="E96" s="16">
        <v>100665549420</v>
      </c>
      <c r="G96" s="16">
        <v>106526949201</v>
      </c>
      <c r="I96" s="16">
        <v>2000373</v>
      </c>
      <c r="K96" s="16">
        <v>2834456199</v>
      </c>
      <c r="M96" s="16">
        <v>0</v>
      </c>
      <c r="O96" s="16">
        <v>0</v>
      </c>
      <c r="Q96" s="16">
        <v>78683814</v>
      </c>
      <c r="S96" s="16">
        <v>1345</v>
      </c>
      <c r="U96" s="34">
        <v>103500005619</v>
      </c>
      <c r="W96" s="16">
        <v>105011666018</v>
      </c>
      <c r="Y96" s="17">
        <v>8.5571464979903623E-3</v>
      </c>
      <c r="AA96" s="17"/>
    </row>
    <row r="97" spans="1:27" ht="21" x14ac:dyDescent="0.25">
      <c r="A97" s="15" t="s">
        <v>28</v>
      </c>
      <c r="C97" s="16">
        <v>25817072</v>
      </c>
      <c r="E97" s="16">
        <v>94839406732</v>
      </c>
      <c r="G97" s="16">
        <v>107106792726</v>
      </c>
      <c r="I97" s="16">
        <v>3085286</v>
      </c>
      <c r="K97" s="16">
        <v>14072596176</v>
      </c>
      <c r="M97" s="16">
        <v>-3276272</v>
      </c>
      <c r="O97" s="16">
        <v>14549040215</v>
      </c>
      <c r="Q97" s="16">
        <v>25626086</v>
      </c>
      <c r="S97" s="16">
        <v>4430</v>
      </c>
      <c r="U97" s="34">
        <v>96691399359</v>
      </c>
      <c r="W97" s="16">
        <v>112646023854</v>
      </c>
      <c r="Y97" s="17">
        <v>9.1792518401676276E-3</v>
      </c>
      <c r="AA97" s="17"/>
    </row>
    <row r="98" spans="1:27" ht="21" x14ac:dyDescent="0.25">
      <c r="A98" s="15" t="s">
        <v>86</v>
      </c>
      <c r="C98" s="16">
        <v>7050011</v>
      </c>
      <c r="E98" s="16">
        <v>97987289578</v>
      </c>
      <c r="G98" s="16">
        <v>106331819108</v>
      </c>
      <c r="I98" s="16">
        <v>1044628</v>
      </c>
      <c r="K98" s="16">
        <v>16167870395</v>
      </c>
      <c r="M98" s="16">
        <v>0</v>
      </c>
      <c r="O98" s="16">
        <v>0</v>
      </c>
      <c r="Q98" s="16">
        <v>8094639</v>
      </c>
      <c r="S98" s="16">
        <v>14980</v>
      </c>
      <c r="U98" s="34">
        <v>114155159973</v>
      </c>
      <c r="W98" s="16">
        <v>120320370259</v>
      </c>
      <c r="Y98" s="17">
        <v>9.8046157540460557E-3</v>
      </c>
      <c r="AA98" s="17"/>
    </row>
    <row r="99" spans="1:27" ht="21" x14ac:dyDescent="0.25">
      <c r="A99" s="15" t="s">
        <v>122</v>
      </c>
      <c r="C99" s="16">
        <v>14246141</v>
      </c>
      <c r="E99" s="16">
        <v>101964037967</v>
      </c>
      <c r="G99" s="16">
        <v>105171976376</v>
      </c>
      <c r="I99" s="16">
        <v>2059837</v>
      </c>
      <c r="K99" s="16">
        <v>15509872913</v>
      </c>
      <c r="M99" s="16">
        <v>0</v>
      </c>
      <c r="O99" s="16">
        <v>0</v>
      </c>
      <c r="Q99" s="16">
        <v>16305978</v>
      </c>
      <c r="S99" s="16">
        <v>7250</v>
      </c>
      <c r="U99" s="34">
        <v>117473910880</v>
      </c>
      <c r="W99" s="16">
        <v>117304512728</v>
      </c>
      <c r="Y99" s="17">
        <v>9.5588608232994952E-3</v>
      </c>
      <c r="AA99" s="17"/>
    </row>
    <row r="100" spans="1:27" ht="21" x14ac:dyDescent="0.25">
      <c r="A100" s="15" t="s">
        <v>167</v>
      </c>
      <c r="C100" s="16">
        <v>55214723</v>
      </c>
      <c r="E100" s="16">
        <v>94378018751</v>
      </c>
      <c r="G100" s="16">
        <v>104809277935</v>
      </c>
      <c r="I100" s="16">
        <v>4805828</v>
      </c>
      <c r="K100" s="16">
        <v>9895781683</v>
      </c>
      <c r="M100" s="16">
        <v>0</v>
      </c>
      <c r="O100" s="16">
        <v>0</v>
      </c>
      <c r="Q100" s="16">
        <v>60020551</v>
      </c>
      <c r="S100" s="16">
        <v>1887</v>
      </c>
      <c r="U100" s="34">
        <v>104273800434</v>
      </c>
      <c r="W100" s="16">
        <v>112383289370</v>
      </c>
      <c r="Y100" s="17">
        <v>9.1578422429779548E-3</v>
      </c>
      <c r="AA100" s="17"/>
    </row>
    <row r="101" spans="1:27" ht="21" x14ac:dyDescent="0.25">
      <c r="A101" s="15" t="s">
        <v>29</v>
      </c>
      <c r="C101" s="16">
        <v>42173284</v>
      </c>
      <c r="E101" s="16">
        <v>103140291770</v>
      </c>
      <c r="G101" s="16">
        <v>129098872728</v>
      </c>
      <c r="I101" s="16">
        <v>0</v>
      </c>
      <c r="K101" s="16">
        <v>0</v>
      </c>
      <c r="M101" s="16">
        <v>-1104267</v>
      </c>
      <c r="O101" s="16">
        <v>3663919458</v>
      </c>
      <c r="Q101" s="16">
        <v>41069017</v>
      </c>
      <c r="S101" s="16">
        <v>3255</v>
      </c>
      <c r="U101" s="34">
        <v>100439662135</v>
      </c>
      <c r="W101" s="16">
        <v>132646306638</v>
      </c>
      <c r="Y101" s="17">
        <v>1.0809026476393155E-2</v>
      </c>
      <c r="AA101" s="17"/>
    </row>
    <row r="102" spans="1:27" ht="21" x14ac:dyDescent="0.25">
      <c r="A102" s="15" t="s">
        <v>147</v>
      </c>
      <c r="C102" s="16">
        <v>1494777</v>
      </c>
      <c r="E102" s="16">
        <v>110134599177</v>
      </c>
      <c r="G102" s="16">
        <v>124546182727</v>
      </c>
      <c r="I102" s="16">
        <v>2989554</v>
      </c>
      <c r="K102" s="16">
        <v>0</v>
      </c>
      <c r="M102" s="16">
        <v>0</v>
      </c>
      <c r="O102" s="16">
        <v>0</v>
      </c>
      <c r="Q102" s="16">
        <v>4484331</v>
      </c>
      <c r="S102" s="16">
        <v>25630</v>
      </c>
      <c r="U102" s="34">
        <v>110134599177</v>
      </c>
      <c r="W102" s="16">
        <v>114044968321</v>
      </c>
      <c r="Y102" s="17">
        <v>9.2932484388371529E-3</v>
      </c>
      <c r="AA102" s="17"/>
    </row>
    <row r="103" spans="1:27" ht="21" x14ac:dyDescent="0.25">
      <c r="A103" s="15" t="s">
        <v>103</v>
      </c>
      <c r="C103" s="16">
        <v>29696920</v>
      </c>
      <c r="E103" s="16">
        <v>97025791190</v>
      </c>
      <c r="G103" s="16">
        <v>104314464342</v>
      </c>
      <c r="I103" s="16">
        <v>5785412</v>
      </c>
      <c r="K103" s="16">
        <v>20289057407</v>
      </c>
      <c r="M103" s="16">
        <v>0</v>
      </c>
      <c r="O103" s="16">
        <v>0</v>
      </c>
      <c r="Q103" s="16">
        <v>35482332</v>
      </c>
      <c r="S103" s="16">
        <v>3599</v>
      </c>
      <c r="U103" s="34">
        <v>117314848597</v>
      </c>
      <c r="W103" s="16">
        <v>126713784812</v>
      </c>
      <c r="Y103" s="17">
        <v>1.0325599631618542E-2</v>
      </c>
      <c r="AA103" s="17"/>
    </row>
    <row r="104" spans="1:27" ht="21" x14ac:dyDescent="0.25">
      <c r="A104" s="15" t="s">
        <v>163</v>
      </c>
      <c r="C104" s="16">
        <v>71995971</v>
      </c>
      <c r="E104" s="16">
        <v>92391913381</v>
      </c>
      <c r="G104" s="16">
        <v>114660304641</v>
      </c>
      <c r="I104" s="16">
        <v>7534920</v>
      </c>
      <c r="K104" s="16">
        <v>11412886075</v>
      </c>
      <c r="M104" s="16">
        <v>0</v>
      </c>
      <c r="O104" s="16">
        <v>0</v>
      </c>
      <c r="Q104" s="16">
        <v>79530891</v>
      </c>
      <c r="S104" s="16">
        <v>1478</v>
      </c>
      <c r="U104" s="34">
        <v>103804799456</v>
      </c>
      <c r="W104" s="16">
        <v>116638021240</v>
      </c>
      <c r="Y104" s="17">
        <v>9.5045500450903191E-3</v>
      </c>
      <c r="AA104" s="17"/>
    </row>
    <row r="105" spans="1:27" ht="21" x14ac:dyDescent="0.25">
      <c r="A105" s="15" t="s">
        <v>109</v>
      </c>
      <c r="C105" s="16">
        <v>22948530</v>
      </c>
      <c r="E105" s="16">
        <v>66771916443</v>
      </c>
      <c r="G105" s="16">
        <v>74233909434</v>
      </c>
      <c r="I105" s="16">
        <v>0</v>
      </c>
      <c r="K105" s="16">
        <v>0</v>
      </c>
      <c r="M105" s="16">
        <v>-22948530</v>
      </c>
      <c r="O105" s="16">
        <v>92338770272</v>
      </c>
      <c r="Q105" s="16">
        <v>0</v>
      </c>
      <c r="S105" s="16">
        <v>0</v>
      </c>
      <c r="U105" s="34">
        <v>0</v>
      </c>
      <c r="W105" s="16">
        <v>0</v>
      </c>
      <c r="Y105" s="17">
        <v>0</v>
      </c>
      <c r="AA105" s="17"/>
    </row>
    <row r="106" spans="1:27" ht="21" x14ac:dyDescent="0.25">
      <c r="A106" s="15" t="s">
        <v>93</v>
      </c>
      <c r="C106" s="16">
        <v>130598910</v>
      </c>
      <c r="E106" s="16">
        <v>95604252751</v>
      </c>
      <c r="G106" s="16">
        <v>104060272482</v>
      </c>
      <c r="I106" s="16">
        <v>28274486</v>
      </c>
      <c r="K106" s="16">
        <v>22700982232</v>
      </c>
      <c r="M106" s="16">
        <v>0</v>
      </c>
      <c r="O106" s="16">
        <v>0</v>
      </c>
      <c r="Q106" s="16">
        <v>158873396</v>
      </c>
      <c r="S106" s="16">
        <v>780</v>
      </c>
      <c r="U106" s="34">
        <v>118305234983</v>
      </c>
      <c r="W106" s="16">
        <v>122963337626</v>
      </c>
      <c r="Y106" s="17">
        <v>1.0019984767855913E-2</v>
      </c>
      <c r="AA106" s="17"/>
    </row>
    <row r="107" spans="1:27" ht="21" x14ac:dyDescent="0.25">
      <c r="A107" s="15" t="s">
        <v>138</v>
      </c>
      <c r="C107" s="16">
        <v>13792193</v>
      </c>
      <c r="E107" s="16">
        <v>41459544090</v>
      </c>
      <c r="G107" s="16">
        <v>44409704985</v>
      </c>
      <c r="I107" s="16">
        <v>1200000</v>
      </c>
      <c r="K107" s="16">
        <v>4055976369</v>
      </c>
      <c r="M107" s="16">
        <v>-2468367</v>
      </c>
      <c r="O107" s="16">
        <v>6750507137</v>
      </c>
      <c r="Q107" s="16">
        <v>12523826</v>
      </c>
      <c r="S107" s="16">
        <v>2896</v>
      </c>
      <c r="U107" s="34">
        <v>38021686255</v>
      </c>
      <c r="W107" s="16">
        <v>35988640725</v>
      </c>
      <c r="Y107" s="17">
        <v>2.9326272272890115E-3</v>
      </c>
      <c r="AA107" s="17"/>
    </row>
    <row r="108" spans="1:27" ht="21" x14ac:dyDescent="0.25">
      <c r="A108" s="15" t="s">
        <v>150</v>
      </c>
      <c r="C108" s="16">
        <v>29823311</v>
      </c>
      <c r="E108" s="16">
        <v>44693437853</v>
      </c>
      <c r="G108" s="16">
        <v>47762741765</v>
      </c>
      <c r="I108" s="16">
        <v>8000000</v>
      </c>
      <c r="K108" s="16">
        <v>13655943299</v>
      </c>
      <c r="M108" s="16">
        <v>-8876629</v>
      </c>
      <c r="O108" s="16">
        <v>13179261122</v>
      </c>
      <c r="Q108" s="16">
        <v>28946682</v>
      </c>
      <c r="S108" s="16">
        <v>1515</v>
      </c>
      <c r="U108" s="34">
        <v>44655555956</v>
      </c>
      <c r="W108" s="16">
        <v>43515230084</v>
      </c>
      <c r="Y108" s="17">
        <v>3.5459507771138333E-3</v>
      </c>
      <c r="AA108" s="17"/>
    </row>
    <row r="109" spans="1:27" ht="21" x14ac:dyDescent="0.25">
      <c r="A109" s="15" t="s">
        <v>30</v>
      </c>
      <c r="C109" s="16">
        <v>7222828</v>
      </c>
      <c r="E109" s="16">
        <v>95709987284</v>
      </c>
      <c r="G109" s="16">
        <v>109870041621</v>
      </c>
      <c r="I109" s="16">
        <v>516918</v>
      </c>
      <c r="K109" s="16">
        <v>8259186953</v>
      </c>
      <c r="M109" s="16">
        <v>-755414</v>
      </c>
      <c r="O109" s="16">
        <v>13627267180</v>
      </c>
      <c r="Q109" s="16">
        <v>6984332</v>
      </c>
      <c r="S109" s="16">
        <v>18630</v>
      </c>
      <c r="U109" s="34">
        <v>93821584150</v>
      </c>
      <c r="W109" s="16">
        <v>129112292207</v>
      </c>
      <c r="Y109" s="17">
        <v>1.0521048193990747E-2</v>
      </c>
      <c r="AA109" s="17"/>
    </row>
    <row r="110" spans="1:27" ht="21" x14ac:dyDescent="0.25">
      <c r="A110" s="15" t="s">
        <v>119</v>
      </c>
      <c r="C110" s="16">
        <v>13317247</v>
      </c>
      <c r="E110" s="16">
        <v>99703910051</v>
      </c>
      <c r="G110" s="16">
        <v>105714437446</v>
      </c>
      <c r="I110" s="16">
        <v>1575939</v>
      </c>
      <c r="K110" s="16">
        <v>13510030127</v>
      </c>
      <c r="M110" s="16">
        <v>-1469935</v>
      </c>
      <c r="O110" s="16">
        <v>14346493502</v>
      </c>
      <c r="Q110" s="16">
        <v>13423251</v>
      </c>
      <c r="S110" s="16">
        <v>10070</v>
      </c>
      <c r="U110" s="34">
        <v>102039895006</v>
      </c>
      <c r="W110" s="16">
        <v>134127256947</v>
      </c>
      <c r="Y110" s="17">
        <v>1.0929705532643771E-2</v>
      </c>
      <c r="AA110" s="17"/>
    </row>
    <row r="111" spans="1:27" ht="21" x14ac:dyDescent="0.25">
      <c r="A111" s="15" t="s">
        <v>31</v>
      </c>
      <c r="C111" s="16">
        <v>42452830</v>
      </c>
      <c r="E111" s="16">
        <v>94892083029</v>
      </c>
      <c r="G111" s="16">
        <v>107586406220</v>
      </c>
      <c r="I111" s="16">
        <v>2798541</v>
      </c>
      <c r="K111" s="16">
        <v>7770911111</v>
      </c>
      <c r="M111" s="16">
        <v>-1421622</v>
      </c>
      <c r="O111" s="16">
        <v>3646013988</v>
      </c>
      <c r="Q111" s="16">
        <v>43829749</v>
      </c>
      <c r="S111" s="16">
        <v>2671</v>
      </c>
      <c r="U111" s="34">
        <v>99446817736</v>
      </c>
      <c r="W111" s="16">
        <v>116164314202</v>
      </c>
      <c r="Y111" s="17">
        <v>9.465948805104275E-3</v>
      </c>
      <c r="AA111" s="17"/>
    </row>
    <row r="112" spans="1:27" ht="21" x14ac:dyDescent="0.25">
      <c r="A112" s="15" t="s">
        <v>169</v>
      </c>
      <c r="C112" s="16">
        <v>37006578</v>
      </c>
      <c r="E112" s="16">
        <v>92355963446</v>
      </c>
      <c r="G112" s="16">
        <v>113172633863</v>
      </c>
      <c r="I112" s="16">
        <v>601169</v>
      </c>
      <c r="K112" s="16">
        <v>1898185559</v>
      </c>
      <c r="M112" s="16">
        <v>0</v>
      </c>
      <c r="O112" s="16">
        <v>0</v>
      </c>
      <c r="Q112" s="16">
        <v>37607747</v>
      </c>
      <c r="S112" s="16">
        <v>3030</v>
      </c>
      <c r="U112" s="34">
        <v>94254149005</v>
      </c>
      <c r="W112" s="16">
        <v>113070628521</v>
      </c>
      <c r="Y112" s="17">
        <v>9.2138518467861936E-3</v>
      </c>
      <c r="AA112" s="17"/>
    </row>
    <row r="113" spans="1:27" ht="21" x14ac:dyDescent="0.25">
      <c r="A113" s="15" t="s">
        <v>137</v>
      </c>
      <c r="C113" s="16">
        <v>34937544</v>
      </c>
      <c r="E113" s="16">
        <v>103485197950</v>
      </c>
      <c r="G113" s="16">
        <v>115061355449</v>
      </c>
      <c r="I113" s="16">
        <v>152440</v>
      </c>
      <c r="K113" s="16">
        <v>509283202</v>
      </c>
      <c r="M113" s="16">
        <v>0</v>
      </c>
      <c r="O113" s="16">
        <v>0</v>
      </c>
      <c r="Q113" s="16">
        <v>35089984</v>
      </c>
      <c r="S113" s="16">
        <v>3041</v>
      </c>
      <c r="U113" s="34">
        <v>103994481152</v>
      </c>
      <c r="W113" s="16">
        <v>105883783546</v>
      </c>
      <c r="Y113" s="17">
        <v>8.6282132445105256E-3</v>
      </c>
      <c r="AA113" s="17"/>
    </row>
    <row r="114" spans="1:27" ht="21" x14ac:dyDescent="0.25">
      <c r="A114" s="15" t="s">
        <v>165</v>
      </c>
      <c r="C114" s="16">
        <v>915812</v>
      </c>
      <c r="E114" s="16">
        <v>6302463272</v>
      </c>
      <c r="G114" s="16">
        <v>7715141245</v>
      </c>
      <c r="I114" s="16">
        <v>2558322</v>
      </c>
      <c r="K114" s="16">
        <v>23377206169</v>
      </c>
      <c r="M114" s="16">
        <v>0</v>
      </c>
      <c r="O114" s="16">
        <v>0</v>
      </c>
      <c r="Q114" s="16">
        <v>3474134</v>
      </c>
      <c r="S114" s="16">
        <v>9720</v>
      </c>
      <c r="U114" s="34">
        <v>29679669441</v>
      </c>
      <c r="W114" s="16">
        <v>33507551337</v>
      </c>
      <c r="Y114" s="17">
        <v>2.7304492581852165E-3</v>
      </c>
      <c r="AA114" s="17"/>
    </row>
    <row r="115" spans="1:27" ht="21" x14ac:dyDescent="0.25">
      <c r="A115" s="15" t="s">
        <v>32</v>
      </c>
      <c r="C115" s="16">
        <v>18787261</v>
      </c>
      <c r="E115" s="16">
        <v>77112608896</v>
      </c>
      <c r="G115" s="16">
        <v>79564207397</v>
      </c>
      <c r="I115" s="16">
        <v>4093473</v>
      </c>
      <c r="K115" s="16">
        <v>18634392033</v>
      </c>
      <c r="M115" s="16">
        <v>0</v>
      </c>
      <c r="O115" s="16">
        <v>0</v>
      </c>
      <c r="Q115" s="16">
        <v>22880734</v>
      </c>
      <c r="S115" s="16">
        <v>4011</v>
      </c>
      <c r="U115" s="34">
        <v>95747000929</v>
      </c>
      <c r="W115" s="16">
        <v>91065206230</v>
      </c>
      <c r="Y115" s="17">
        <v>7.4206832452905023E-3</v>
      </c>
      <c r="AA115" s="17"/>
    </row>
    <row r="116" spans="1:27" ht="21" x14ac:dyDescent="0.25">
      <c r="A116" s="15" t="s">
        <v>149</v>
      </c>
      <c r="C116" s="16">
        <v>24542003</v>
      </c>
      <c r="E116" s="16">
        <v>42517086484</v>
      </c>
      <c r="G116" s="16">
        <v>44832571996</v>
      </c>
      <c r="I116" s="16">
        <v>400000</v>
      </c>
      <c r="K116" s="16">
        <v>796516274</v>
      </c>
      <c r="M116" s="16">
        <v>-12771117</v>
      </c>
      <c r="O116" s="16">
        <v>23028359243</v>
      </c>
      <c r="Q116" s="16">
        <v>12170886</v>
      </c>
      <c r="S116" s="16">
        <v>1750</v>
      </c>
      <c r="U116" s="34">
        <v>21135628979</v>
      </c>
      <c r="W116" s="16">
        <v>21134408840</v>
      </c>
      <c r="Y116" s="17">
        <v>1.7221918235379972E-3</v>
      </c>
      <c r="AA116" s="17"/>
    </row>
    <row r="117" spans="1:27" ht="21" x14ac:dyDescent="0.25">
      <c r="A117" s="15" t="s">
        <v>33</v>
      </c>
      <c r="C117" s="16">
        <v>2249664</v>
      </c>
      <c r="E117" s="16">
        <v>15501362459</v>
      </c>
      <c r="G117" s="16">
        <v>16027728018</v>
      </c>
      <c r="I117" s="16">
        <v>0</v>
      </c>
      <c r="K117" s="16">
        <v>0</v>
      </c>
      <c r="M117" s="16">
        <v>-2249664</v>
      </c>
      <c r="O117" s="16">
        <v>17685733802</v>
      </c>
      <c r="Q117" s="16">
        <v>0</v>
      </c>
      <c r="S117" s="16">
        <v>0</v>
      </c>
      <c r="U117" s="34">
        <v>0</v>
      </c>
      <c r="W117" s="16">
        <v>0</v>
      </c>
      <c r="Y117" s="17">
        <v>0</v>
      </c>
      <c r="AA117" s="17"/>
    </row>
    <row r="118" spans="1:27" ht="21" x14ac:dyDescent="0.25">
      <c r="A118" s="15" t="s">
        <v>128</v>
      </c>
      <c r="C118" s="16">
        <v>25974025</v>
      </c>
      <c r="E118" s="16">
        <v>102003061353</v>
      </c>
      <c r="G118" s="16">
        <v>105696080971</v>
      </c>
      <c r="I118" s="16">
        <v>2926639</v>
      </c>
      <c r="K118" s="16">
        <v>12575932979</v>
      </c>
      <c r="M118" s="16">
        <v>-300000</v>
      </c>
      <c r="O118" s="16">
        <v>1185403321</v>
      </c>
      <c r="Q118" s="16">
        <v>28600664</v>
      </c>
      <c r="S118" s="16">
        <v>3998</v>
      </c>
      <c r="U118" s="34">
        <v>113391549643</v>
      </c>
      <c r="W118" s="16">
        <v>113461564307</v>
      </c>
      <c r="Y118" s="17">
        <v>9.2457082577828125E-3</v>
      </c>
      <c r="AA118" s="17"/>
    </row>
    <row r="119" spans="1:27" ht="21" x14ac:dyDescent="0.25">
      <c r="A119" s="15" t="s">
        <v>124</v>
      </c>
      <c r="C119" s="16">
        <v>12030075</v>
      </c>
      <c r="E119" s="16">
        <v>100194727385</v>
      </c>
      <c r="G119" s="16">
        <v>107672484333</v>
      </c>
      <c r="I119" s="16">
        <v>593138</v>
      </c>
      <c r="K119" s="16">
        <v>5774712923</v>
      </c>
      <c r="M119" s="16">
        <v>-1824675</v>
      </c>
      <c r="O119" s="16">
        <v>15734612592</v>
      </c>
      <c r="Q119" s="16">
        <v>10798538</v>
      </c>
      <c r="S119" s="16">
        <v>8870</v>
      </c>
      <c r="U119" s="34">
        <v>90651645345</v>
      </c>
      <c r="W119" s="16">
        <v>95042629222</v>
      </c>
      <c r="Y119" s="17">
        <v>7.744793818121383E-3</v>
      </c>
      <c r="AA119" s="17"/>
    </row>
    <row r="120" spans="1:27" ht="21" x14ac:dyDescent="0.25">
      <c r="A120" s="15" t="s">
        <v>170</v>
      </c>
      <c r="C120" s="16">
        <v>30748206</v>
      </c>
      <c r="E120" s="16">
        <v>94765859250</v>
      </c>
      <c r="G120" s="16">
        <v>111363406642</v>
      </c>
      <c r="I120" s="16">
        <v>993875</v>
      </c>
      <c r="K120" s="16">
        <v>3990449266</v>
      </c>
      <c r="M120" s="16">
        <v>0</v>
      </c>
      <c r="O120" s="16">
        <v>0</v>
      </c>
      <c r="Q120" s="16">
        <v>31742081</v>
      </c>
      <c r="S120" s="16">
        <v>3757</v>
      </c>
      <c r="U120" s="34">
        <v>98756308516</v>
      </c>
      <c r="W120" s="16">
        <v>118333157180</v>
      </c>
      <c r="Y120" s="17">
        <v>9.6426825700052388E-3</v>
      </c>
      <c r="AA120" s="17"/>
    </row>
    <row r="121" spans="1:27" ht="21" x14ac:dyDescent="0.25">
      <c r="A121" s="15" t="s">
        <v>110</v>
      </c>
      <c r="C121" s="16">
        <v>14571948</v>
      </c>
      <c r="E121" s="16">
        <v>100002177274</v>
      </c>
      <c r="G121" s="16">
        <v>108444801315</v>
      </c>
      <c r="I121" s="16">
        <v>1627315</v>
      </c>
      <c r="K121" s="16">
        <v>12470245882</v>
      </c>
      <c r="M121" s="16">
        <v>-21175</v>
      </c>
      <c r="O121" s="16">
        <v>153172507</v>
      </c>
      <c r="Q121" s="16">
        <v>16178088</v>
      </c>
      <c r="S121" s="16">
        <v>7400</v>
      </c>
      <c r="U121" s="34">
        <v>112325403902</v>
      </c>
      <c r="W121" s="16">
        <v>118792432210</v>
      </c>
      <c r="Y121" s="17">
        <v>9.680107780589987E-3</v>
      </c>
      <c r="AA121" s="17"/>
    </row>
    <row r="122" spans="1:27" ht="21" x14ac:dyDescent="0.25">
      <c r="A122" s="15" t="s">
        <v>158</v>
      </c>
      <c r="C122" s="16">
        <v>15280135</v>
      </c>
      <c r="E122" s="16">
        <v>96583845013</v>
      </c>
      <c r="G122" s="16">
        <v>104163074353</v>
      </c>
      <c r="I122" s="16">
        <v>1698993</v>
      </c>
      <c r="K122" s="16">
        <v>12340529866</v>
      </c>
      <c r="M122" s="16">
        <v>-53604</v>
      </c>
      <c r="O122" s="16">
        <v>367256580</v>
      </c>
      <c r="Q122" s="16">
        <v>16925524</v>
      </c>
      <c r="S122" s="16">
        <v>6540</v>
      </c>
      <c r="U122" s="34">
        <v>108580494900</v>
      </c>
      <c r="W122" s="16">
        <v>109837270635</v>
      </c>
      <c r="Y122" s="17">
        <v>8.9503733385393885E-3</v>
      </c>
      <c r="AA122" s="17"/>
    </row>
    <row r="123" spans="1:27" ht="21" x14ac:dyDescent="0.25">
      <c r="A123" s="15" t="s">
        <v>178</v>
      </c>
      <c r="C123" s="16">
        <v>0</v>
      </c>
      <c r="E123" s="16">
        <v>0</v>
      </c>
      <c r="G123" s="16">
        <v>0</v>
      </c>
      <c r="I123" s="16">
        <v>4298057</v>
      </c>
      <c r="K123" s="16">
        <v>42919630907</v>
      </c>
      <c r="M123" s="16">
        <v>0</v>
      </c>
      <c r="O123" s="16">
        <v>0</v>
      </c>
      <c r="Q123" s="16">
        <v>4298057</v>
      </c>
      <c r="S123" s="16">
        <v>9250</v>
      </c>
      <c r="U123" s="34">
        <v>42919630907</v>
      </c>
      <c r="W123" s="16">
        <v>39449705429</v>
      </c>
      <c r="Y123" s="17">
        <v>3.2146610130026395E-3</v>
      </c>
      <c r="AA123" s="17"/>
    </row>
    <row r="124" spans="1:27" ht="21" x14ac:dyDescent="0.25">
      <c r="A124" s="15" t="s">
        <v>179</v>
      </c>
      <c r="C124" s="16">
        <v>0</v>
      </c>
      <c r="E124" s="16">
        <v>0</v>
      </c>
      <c r="G124" s="16">
        <v>0</v>
      </c>
      <c r="I124" s="16">
        <v>3458981</v>
      </c>
      <c r="K124" s="16">
        <v>26482999808</v>
      </c>
      <c r="M124" s="16">
        <v>0</v>
      </c>
      <c r="O124" s="16">
        <v>0</v>
      </c>
      <c r="Q124" s="16">
        <v>3458981</v>
      </c>
      <c r="S124" s="16">
        <v>7630</v>
      </c>
      <c r="U124" s="34">
        <v>26482999808</v>
      </c>
      <c r="W124" s="16">
        <v>26188014677</v>
      </c>
      <c r="Y124" s="17">
        <v>2.1339979316602671E-3</v>
      </c>
      <c r="AA124" s="17"/>
    </row>
    <row r="125" spans="1:27" ht="21" x14ac:dyDescent="0.25">
      <c r="A125" s="15" t="s">
        <v>180</v>
      </c>
      <c r="C125" s="16">
        <v>0</v>
      </c>
      <c r="E125" s="16">
        <v>0</v>
      </c>
      <c r="G125" s="16">
        <v>0</v>
      </c>
      <c r="I125" s="16">
        <v>1445231</v>
      </c>
      <c r="K125" s="16">
        <v>6544855848</v>
      </c>
      <c r="M125" s="16">
        <v>0</v>
      </c>
      <c r="O125" s="16">
        <v>0</v>
      </c>
      <c r="Q125" s="16">
        <v>1445231</v>
      </c>
      <c r="S125" s="16">
        <v>4391</v>
      </c>
      <c r="U125" s="34">
        <v>6544855848</v>
      </c>
      <c r="W125" s="16">
        <v>6296954607</v>
      </c>
      <c r="Y125" s="17">
        <v>5.1312359004053985E-4</v>
      </c>
      <c r="AA125" s="17"/>
    </row>
    <row r="126" spans="1:27" ht="21" x14ac:dyDescent="0.25">
      <c r="A126" s="15" t="s">
        <v>181</v>
      </c>
      <c r="C126" s="16">
        <v>0</v>
      </c>
      <c r="E126" s="16">
        <v>0</v>
      </c>
      <c r="G126" s="16">
        <v>0</v>
      </c>
      <c r="I126" s="16">
        <v>40000</v>
      </c>
      <c r="K126" s="16">
        <v>5544855435</v>
      </c>
      <c r="M126" s="16">
        <v>0</v>
      </c>
      <c r="O126" s="16">
        <v>0</v>
      </c>
      <c r="Q126" s="16">
        <v>40000</v>
      </c>
      <c r="S126" s="16">
        <v>137760</v>
      </c>
      <c r="U126" s="34">
        <v>5544855435</v>
      </c>
      <c r="W126" s="16">
        <v>5467804608</v>
      </c>
      <c r="Y126" s="17">
        <v>4.455581634617883E-4</v>
      </c>
      <c r="AA126" s="17"/>
    </row>
    <row r="127" spans="1:27" ht="21" x14ac:dyDescent="0.25">
      <c r="A127" s="15" t="s">
        <v>182</v>
      </c>
      <c r="C127" s="16">
        <v>0</v>
      </c>
      <c r="E127" s="16">
        <v>0</v>
      </c>
      <c r="G127" s="16">
        <v>0</v>
      </c>
      <c r="I127" s="16">
        <v>5200000</v>
      </c>
      <c r="K127" s="16">
        <v>28775694877</v>
      </c>
      <c r="M127" s="16">
        <v>0</v>
      </c>
      <c r="O127" s="16">
        <v>0</v>
      </c>
      <c r="Q127" s="16">
        <v>5200000</v>
      </c>
      <c r="S127" s="16">
        <v>5320</v>
      </c>
      <c r="U127" s="34">
        <v>28775694877</v>
      </c>
      <c r="W127" s="16">
        <v>27450157280</v>
      </c>
      <c r="Y127" s="17">
        <v>2.2368468775419048E-3</v>
      </c>
      <c r="AA127" s="17"/>
    </row>
    <row r="128" spans="1:27" ht="21" x14ac:dyDescent="0.25">
      <c r="A128" s="15" t="s">
        <v>183</v>
      </c>
      <c r="C128" s="16">
        <v>0</v>
      </c>
      <c r="E128" s="16">
        <v>0</v>
      </c>
      <c r="G128" s="16">
        <v>0</v>
      </c>
      <c r="I128" s="16">
        <v>668729</v>
      </c>
      <c r="K128" s="16">
        <v>4563957279</v>
      </c>
      <c r="M128" s="16">
        <v>0</v>
      </c>
      <c r="O128" s="16">
        <v>0</v>
      </c>
      <c r="Q128" s="16">
        <v>668729</v>
      </c>
      <c r="S128" s="16">
        <v>6780</v>
      </c>
      <c r="U128" s="34">
        <v>4563957279</v>
      </c>
      <c r="W128" s="16">
        <v>4498934934</v>
      </c>
      <c r="Y128" s="17">
        <v>3.6660731873890725E-4</v>
      </c>
      <c r="AA128" s="17"/>
    </row>
    <row r="129" spans="1:27" ht="21" x14ac:dyDescent="0.25">
      <c r="A129" s="15" t="s">
        <v>184</v>
      </c>
      <c r="C129" s="16">
        <v>0</v>
      </c>
      <c r="E129" s="16">
        <v>0</v>
      </c>
      <c r="G129" s="16">
        <v>0</v>
      </c>
      <c r="I129" s="16">
        <v>100000</v>
      </c>
      <c r="K129" s="16">
        <v>6506286661</v>
      </c>
      <c r="M129" s="16">
        <v>0</v>
      </c>
      <c r="O129" s="16">
        <v>0</v>
      </c>
      <c r="Q129" s="16">
        <v>100000</v>
      </c>
      <c r="S129" s="16">
        <v>64890</v>
      </c>
      <c r="U129" s="34">
        <v>6506286661</v>
      </c>
      <c r="W129" s="16">
        <v>6438840030</v>
      </c>
      <c r="Y129" s="17">
        <v>5.2468548974730401E-4</v>
      </c>
      <c r="AA129" s="17"/>
    </row>
    <row r="130" spans="1:27" ht="21" x14ac:dyDescent="0.25">
      <c r="A130" s="15" t="s">
        <v>185</v>
      </c>
      <c r="C130" s="16">
        <v>0</v>
      </c>
      <c r="E130" s="16">
        <v>0</v>
      </c>
      <c r="G130" s="16">
        <v>0</v>
      </c>
      <c r="I130" s="16">
        <v>444550</v>
      </c>
      <c r="K130" s="16">
        <v>3423239247</v>
      </c>
      <c r="M130" s="16">
        <v>0</v>
      </c>
      <c r="O130" s="16">
        <v>0</v>
      </c>
      <c r="Q130" s="16">
        <v>444550</v>
      </c>
      <c r="S130" s="16">
        <v>7960</v>
      </c>
      <c r="U130" s="34">
        <v>3423239247</v>
      </c>
      <c r="W130" s="16">
        <v>3511264483</v>
      </c>
      <c r="Y130" s="17">
        <v>2.8612444420290548E-4</v>
      </c>
      <c r="AA130" s="17"/>
    </row>
    <row r="131" spans="1:27" ht="21" x14ac:dyDescent="0.25">
      <c r="A131" s="15" t="s">
        <v>186</v>
      </c>
      <c r="C131" s="16">
        <v>0</v>
      </c>
      <c r="E131" s="16">
        <v>0</v>
      </c>
      <c r="G131" s="16">
        <v>0</v>
      </c>
      <c r="I131" s="16">
        <v>2641825</v>
      </c>
      <c r="K131" s="16">
        <v>3295956975</v>
      </c>
      <c r="M131" s="16">
        <v>0</v>
      </c>
      <c r="O131" s="16">
        <v>0</v>
      </c>
      <c r="Q131" s="16">
        <v>2641825</v>
      </c>
      <c r="S131" s="16">
        <v>1203</v>
      </c>
      <c r="U131" s="34">
        <v>3295956975</v>
      </c>
      <c r="W131" s="16">
        <v>3153548642</v>
      </c>
      <c r="Y131" s="17">
        <v>2.569750461201807E-4</v>
      </c>
      <c r="AA131" s="17"/>
    </row>
    <row r="132" spans="1:27" ht="21" x14ac:dyDescent="0.25">
      <c r="A132" s="15" t="s">
        <v>187</v>
      </c>
      <c r="C132" s="16">
        <v>0</v>
      </c>
      <c r="E132" s="16">
        <v>0</v>
      </c>
      <c r="G132" s="16">
        <v>0</v>
      </c>
      <c r="I132" s="16">
        <v>1161465</v>
      </c>
      <c r="K132" s="16">
        <v>2564854381</v>
      </c>
      <c r="M132" s="16">
        <v>0</v>
      </c>
      <c r="O132" s="16">
        <v>0</v>
      </c>
      <c r="Q132" s="16">
        <v>1161465</v>
      </c>
      <c r="S132" s="16">
        <v>2228</v>
      </c>
      <c r="U132" s="34">
        <v>2564854381</v>
      </c>
      <c r="W132" s="16">
        <v>2567740759</v>
      </c>
      <c r="Y132" s="17">
        <v>2.0923897959925389E-4</v>
      </c>
      <c r="AA132" s="17"/>
    </row>
    <row r="133" spans="1:27" ht="21" x14ac:dyDescent="0.25">
      <c r="A133" s="15" t="s">
        <v>188</v>
      </c>
      <c r="C133" s="16">
        <v>0</v>
      </c>
      <c r="E133" s="16">
        <v>0</v>
      </c>
      <c r="G133" s="16">
        <v>0</v>
      </c>
      <c r="I133" s="16">
        <v>3264070</v>
      </c>
      <c r="K133" s="16">
        <v>9450961083</v>
      </c>
      <c r="M133" s="16">
        <v>0</v>
      </c>
      <c r="O133" s="16">
        <v>0</v>
      </c>
      <c r="Q133" s="16">
        <v>3264070</v>
      </c>
      <c r="S133" s="16">
        <v>2900</v>
      </c>
      <c r="U133" s="34">
        <v>9450961083</v>
      </c>
      <c r="W133" s="16">
        <v>9392632343</v>
      </c>
      <c r="Y133" s="17">
        <v>7.6538287609908564E-4</v>
      </c>
      <c r="AA133" s="17"/>
    </row>
    <row r="134" spans="1:27" ht="21" x14ac:dyDescent="0.25">
      <c r="A134" s="15" t="s">
        <v>189</v>
      </c>
      <c r="C134" s="16">
        <v>0</v>
      </c>
      <c r="E134" s="16">
        <v>0</v>
      </c>
      <c r="G134" s="16">
        <v>0</v>
      </c>
      <c r="I134" s="16">
        <v>1400000</v>
      </c>
      <c r="K134" s="16">
        <v>2534734556</v>
      </c>
      <c r="M134" s="16">
        <v>0</v>
      </c>
      <c r="O134" s="16">
        <v>0</v>
      </c>
      <c r="Q134" s="16">
        <v>1400000</v>
      </c>
      <c r="S134" s="16">
        <v>1665</v>
      </c>
      <c r="U134" s="34">
        <v>2534734556</v>
      </c>
      <c r="W134" s="16">
        <v>2312981370</v>
      </c>
      <c r="Y134" s="17">
        <v>1.8847925359854613E-4</v>
      </c>
      <c r="AA134" s="17"/>
    </row>
    <row r="135" spans="1:27" ht="21" x14ac:dyDescent="0.25">
      <c r="A135" s="15" t="s">
        <v>190</v>
      </c>
      <c r="C135" s="16">
        <v>0</v>
      </c>
      <c r="E135" s="16">
        <v>0</v>
      </c>
      <c r="G135" s="16">
        <v>0</v>
      </c>
      <c r="I135" s="16">
        <v>21200000</v>
      </c>
      <c r="K135" s="16">
        <v>33445499885</v>
      </c>
      <c r="M135" s="16">
        <v>0</v>
      </c>
      <c r="O135" s="16">
        <v>0</v>
      </c>
      <c r="Q135" s="16">
        <v>21200000</v>
      </c>
      <c r="S135" s="16">
        <v>1611</v>
      </c>
      <c r="U135" s="34">
        <v>33445499885</v>
      </c>
      <c r="W135" s="16">
        <v>33889195764</v>
      </c>
      <c r="Y135" s="17">
        <v>2.7615485388253389E-3</v>
      </c>
      <c r="AA135" s="17"/>
    </row>
    <row r="136" spans="1:27" ht="21" x14ac:dyDescent="0.25">
      <c r="A136" s="15" t="s">
        <v>191</v>
      </c>
      <c r="C136" s="16">
        <v>0</v>
      </c>
      <c r="E136" s="16">
        <v>0</v>
      </c>
      <c r="G136" s="16">
        <v>0</v>
      </c>
      <c r="I136" s="16">
        <v>1400000</v>
      </c>
      <c r="K136" s="16">
        <v>2567766144</v>
      </c>
      <c r="M136" s="16">
        <v>-1400000</v>
      </c>
      <c r="O136" s="16">
        <v>2399366232</v>
      </c>
      <c r="Q136" s="16">
        <v>0</v>
      </c>
      <c r="S136" s="16">
        <v>0</v>
      </c>
      <c r="U136" s="34">
        <v>0</v>
      </c>
      <c r="W136" s="16">
        <v>0</v>
      </c>
      <c r="Y136" s="17">
        <v>0</v>
      </c>
      <c r="AA136" s="17"/>
    </row>
    <row r="137" spans="1:27" ht="21" x14ac:dyDescent="0.25">
      <c r="A137" s="15" t="s">
        <v>192</v>
      </c>
      <c r="C137" s="16">
        <v>0</v>
      </c>
      <c r="E137" s="16">
        <v>0</v>
      </c>
      <c r="G137" s="16">
        <v>0</v>
      </c>
      <c r="I137" s="16">
        <v>3512296</v>
      </c>
      <c r="K137" s="16">
        <v>8278961618</v>
      </c>
      <c r="M137" s="16">
        <v>0</v>
      </c>
      <c r="O137" s="16">
        <v>0</v>
      </c>
      <c r="Q137" s="16">
        <v>3512296</v>
      </c>
      <c r="S137" s="16">
        <v>2280</v>
      </c>
      <c r="U137" s="34">
        <v>8278961618</v>
      </c>
      <c r="W137" s="16">
        <v>7946132770</v>
      </c>
      <c r="Y137" s="17">
        <v>6.4751112694199861E-4</v>
      </c>
      <c r="AA137" s="17"/>
    </row>
    <row r="138" spans="1:27" ht="21" x14ac:dyDescent="0.25">
      <c r="A138" s="15" t="s">
        <v>193</v>
      </c>
      <c r="C138" s="16">
        <v>0</v>
      </c>
      <c r="E138" s="16">
        <v>0</v>
      </c>
      <c r="G138" s="16">
        <v>0</v>
      </c>
      <c r="I138" s="16">
        <v>6091133</v>
      </c>
      <c r="K138" s="16">
        <v>19892888088</v>
      </c>
      <c r="M138" s="16">
        <v>0</v>
      </c>
      <c r="O138" s="16">
        <v>0</v>
      </c>
      <c r="Q138" s="16">
        <v>6091133</v>
      </c>
      <c r="S138" s="16">
        <v>3396</v>
      </c>
      <c r="U138" s="34">
        <v>19892888088</v>
      </c>
      <c r="W138" s="16">
        <v>20525588848</v>
      </c>
      <c r="Y138" s="17">
        <v>1.6725805559522004E-3</v>
      </c>
      <c r="AA138" s="17"/>
    </row>
    <row r="139" spans="1:27" ht="21.75" thickBot="1" x14ac:dyDescent="0.3">
      <c r="A139" s="15" t="s">
        <v>194</v>
      </c>
      <c r="C139" s="16">
        <v>0</v>
      </c>
      <c r="E139" s="16">
        <v>0</v>
      </c>
      <c r="G139" s="16">
        <v>0</v>
      </c>
      <c r="I139" s="16">
        <v>2505438</v>
      </c>
      <c r="K139" s="16">
        <v>81680216884</v>
      </c>
      <c r="M139" s="16">
        <v>-665780</v>
      </c>
      <c r="O139" s="16">
        <v>23133783905</v>
      </c>
      <c r="Q139" s="16">
        <v>1839658</v>
      </c>
      <c r="S139" s="16">
        <v>33230</v>
      </c>
      <c r="U139" s="34">
        <v>59975008134</v>
      </c>
      <c r="W139" s="16">
        <v>60659286253</v>
      </c>
      <c r="Y139" s="17">
        <v>4.9429784195736907E-3</v>
      </c>
      <c r="AA139" s="17"/>
    </row>
    <row r="140" spans="1:27" ht="21.75" thickBot="1" x14ac:dyDescent="0.3">
      <c r="A140" s="15" t="s">
        <v>34</v>
      </c>
      <c r="C140" s="14" t="s">
        <v>34</v>
      </c>
      <c r="E140" s="18">
        <f>SUM(E10:E139)</f>
        <v>10012397852613</v>
      </c>
      <c r="G140" s="18">
        <f>SUM(G10:G139)</f>
        <v>10955712415867</v>
      </c>
      <c r="I140" s="14" t="s">
        <v>34</v>
      </c>
      <c r="K140" s="18">
        <f>SUM(K10:K139)</f>
        <v>1415887589899</v>
      </c>
      <c r="M140" s="14" t="s">
        <v>34</v>
      </c>
      <c r="O140" s="18">
        <f>SUM(O10:O139)</f>
        <v>964143471201</v>
      </c>
      <c r="Q140" s="14" t="s">
        <v>34</v>
      </c>
      <c r="S140" s="14" t="s">
        <v>34</v>
      </c>
      <c r="U140" s="18">
        <f>SUM(U10:U139)</f>
        <v>10582625453369</v>
      </c>
      <c r="W140" s="18">
        <f>SUM(W10:W139)</f>
        <v>11757115193984</v>
      </c>
      <c r="X140" s="33"/>
      <c r="Y140" s="40">
        <f>SUM(Y10:Y139)</f>
        <v>0.95805886073100144</v>
      </c>
      <c r="AA140" s="17"/>
    </row>
    <row r="142" spans="1:27" x14ac:dyDescent="0.25">
      <c r="U142" s="34"/>
      <c r="W142" s="41"/>
    </row>
    <row r="143" spans="1:27" x14ac:dyDescent="0.25">
      <c r="W143" s="42"/>
    </row>
    <row r="144" spans="1:27" x14ac:dyDescent="0.25">
      <c r="U144" s="34"/>
    </row>
  </sheetData>
  <mergeCells count="23">
    <mergeCell ref="O9"/>
    <mergeCell ref="M8:O8"/>
    <mergeCell ref="A7:A9"/>
    <mergeCell ref="C8:C9"/>
    <mergeCell ref="E8:E9"/>
    <mergeCell ref="G8:G9"/>
    <mergeCell ref="C7:G7"/>
    <mergeCell ref="Y8:Y9"/>
    <mergeCell ref="Q7:Y7"/>
    <mergeCell ref="A2:Y2"/>
    <mergeCell ref="A3:Y3"/>
    <mergeCell ref="A4:Y4"/>
    <mergeCell ref="A5:W5"/>
    <mergeCell ref="A6:W6"/>
    <mergeCell ref="I7:O7"/>
    <mergeCell ref="Q8:Q9"/>
    <mergeCell ref="S8:S9"/>
    <mergeCell ref="U8:U9"/>
    <mergeCell ref="W8:W9"/>
    <mergeCell ref="I9"/>
    <mergeCell ref="K9"/>
    <mergeCell ref="I8:K8"/>
    <mergeCell ref="M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R10"/>
  <sheetViews>
    <sheetView rightToLeft="1" zoomScale="80" zoomScaleNormal="80" workbookViewId="0">
      <selection activeCell="M12" sqref="M12"/>
    </sheetView>
  </sheetViews>
  <sheetFormatPr defaultRowHeight="18.75" x14ac:dyDescent="0.25"/>
  <cols>
    <col min="1" max="1" width="26.7109375" style="14" bestFit="1" customWidth="1"/>
    <col min="2" max="2" width="1" style="14" customWidth="1"/>
    <col min="3" max="3" width="22" style="14" customWidth="1"/>
    <col min="4" max="4" width="1" style="14" customWidth="1"/>
    <col min="5" max="5" width="23" style="19" customWidth="1"/>
    <col min="6" max="6" width="1" style="19" customWidth="1"/>
    <col min="7" max="7" width="23" style="19" customWidth="1"/>
    <col min="8" max="8" width="1" style="19" customWidth="1"/>
    <col min="9" max="9" width="22" style="19" customWidth="1"/>
    <col min="10" max="10" width="1" style="19" customWidth="1"/>
    <col min="11" max="11" width="25" style="19" customWidth="1"/>
    <col min="12" max="12" width="1" style="14" customWidth="1"/>
    <col min="13" max="13" width="20.7109375" style="14" bestFit="1" customWidth="1"/>
    <col min="14" max="15" width="9.140625" style="14"/>
    <col min="16" max="16" width="23.7109375" style="14" bestFit="1" customWidth="1"/>
    <col min="17" max="16384" width="9.140625" style="14"/>
  </cols>
  <sheetData>
    <row r="2" spans="1:18" ht="26.25" x14ac:dyDescent="0.25">
      <c r="A2" s="47" t="s">
        <v>83</v>
      </c>
      <c r="B2" s="47" t="s">
        <v>0</v>
      </c>
      <c r="C2" s="47" t="s">
        <v>0</v>
      </c>
      <c r="D2" s="47" t="s">
        <v>0</v>
      </c>
      <c r="E2" s="47" t="s">
        <v>0</v>
      </c>
      <c r="F2" s="47" t="s">
        <v>0</v>
      </c>
      <c r="G2" s="47" t="s">
        <v>0</v>
      </c>
      <c r="H2" s="47" t="s">
        <v>0</v>
      </c>
      <c r="I2" s="47" t="s">
        <v>0</v>
      </c>
      <c r="J2" s="47" t="s">
        <v>0</v>
      </c>
      <c r="K2" s="47" t="s">
        <v>0</v>
      </c>
    </row>
    <row r="3" spans="1:18" ht="26.25" x14ac:dyDescent="0.25">
      <c r="A3" s="47" t="s">
        <v>1</v>
      </c>
      <c r="B3" s="47" t="s">
        <v>1</v>
      </c>
      <c r="C3" s="47" t="s">
        <v>1</v>
      </c>
      <c r="D3" s="47" t="s">
        <v>1</v>
      </c>
      <c r="E3" s="47" t="s">
        <v>1</v>
      </c>
      <c r="F3" s="47" t="s">
        <v>1</v>
      </c>
      <c r="G3" s="47" t="s">
        <v>1</v>
      </c>
      <c r="H3" s="47" t="s">
        <v>1</v>
      </c>
      <c r="I3" s="47" t="s">
        <v>1</v>
      </c>
      <c r="J3" s="47" t="s">
        <v>1</v>
      </c>
      <c r="K3" s="47" t="s">
        <v>1</v>
      </c>
    </row>
    <row r="4" spans="1:18" ht="26.25" x14ac:dyDescent="0.25">
      <c r="A4" s="47" t="s">
        <v>197</v>
      </c>
      <c r="B4" s="47" t="s">
        <v>2</v>
      </c>
      <c r="C4" s="47" t="s">
        <v>2</v>
      </c>
      <c r="D4" s="47" t="s">
        <v>2</v>
      </c>
      <c r="E4" s="47" t="s">
        <v>2</v>
      </c>
      <c r="F4" s="47" t="s">
        <v>2</v>
      </c>
      <c r="G4" s="47" t="s">
        <v>2</v>
      </c>
      <c r="H4" s="47" t="s">
        <v>2</v>
      </c>
      <c r="I4" s="47" t="s">
        <v>2</v>
      </c>
      <c r="J4" s="47" t="s">
        <v>2</v>
      </c>
      <c r="K4" s="47" t="s">
        <v>2</v>
      </c>
    </row>
    <row r="5" spans="1:18" ht="25.5" x14ac:dyDescent="0.25">
      <c r="A5" s="48" t="s">
        <v>69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8" ht="27" thickBot="1" x14ac:dyDescent="0.3">
      <c r="A6" s="46" t="s">
        <v>36</v>
      </c>
      <c r="C6" s="46" t="s">
        <v>195</v>
      </c>
      <c r="E6" s="50" t="s">
        <v>5</v>
      </c>
      <c r="F6" s="50" t="s">
        <v>5</v>
      </c>
      <c r="G6" s="50" t="s">
        <v>5</v>
      </c>
      <c r="I6" s="50" t="s">
        <v>196</v>
      </c>
      <c r="J6" s="50" t="s">
        <v>6</v>
      </c>
      <c r="K6" s="50" t="s">
        <v>6</v>
      </c>
    </row>
    <row r="7" spans="1:18" ht="27" thickBot="1" x14ac:dyDescent="0.3">
      <c r="A7" s="46" t="s">
        <v>36</v>
      </c>
      <c r="C7" s="46" t="s">
        <v>37</v>
      </c>
      <c r="E7" s="50" t="s">
        <v>38</v>
      </c>
      <c r="G7" s="50" t="s">
        <v>39</v>
      </c>
      <c r="I7" s="50" t="s">
        <v>37</v>
      </c>
      <c r="K7" s="50" t="s">
        <v>35</v>
      </c>
    </row>
    <row r="8" spans="1:18" ht="21.75" thickBot="1" x14ac:dyDescent="0.3">
      <c r="A8" s="15" t="s">
        <v>40</v>
      </c>
      <c r="C8" s="16">
        <v>631629087687</v>
      </c>
      <c r="E8" s="35">
        <v>1880610497495</v>
      </c>
      <c r="F8" s="35">
        <v>2017292627000</v>
      </c>
      <c r="G8" s="35">
        <v>2017292627000</v>
      </c>
      <c r="H8" s="35"/>
      <c r="I8" s="35">
        <v>494946958182</v>
      </c>
      <c r="K8" s="17">
        <v>4.0332029673466059E-2</v>
      </c>
      <c r="M8" s="17"/>
      <c r="P8" s="19"/>
    </row>
    <row r="9" spans="1:18" ht="21.75" thickBot="1" x14ac:dyDescent="0.3">
      <c r="A9" s="15" t="s">
        <v>34</v>
      </c>
      <c r="C9" s="18">
        <f>SUM(C8:C8)</f>
        <v>631629087687</v>
      </c>
      <c r="E9" s="18">
        <f>SUM(E8:E8)</f>
        <v>1880610497495</v>
      </c>
      <c r="G9" s="18">
        <f>SUM(G8:G8)</f>
        <v>2017292627000</v>
      </c>
      <c r="I9" s="37">
        <f>SUM(I8:I8)</f>
        <v>494946958182</v>
      </c>
      <c r="J9" s="39"/>
      <c r="K9" s="38">
        <f>SUM(K8)</f>
        <v>4.0332029673466059E-2</v>
      </c>
      <c r="M9" s="17"/>
    </row>
    <row r="10" spans="1:18" ht="19.5" thickTop="1" x14ac:dyDescent="0.25"/>
  </sheetData>
  <mergeCells count="13">
    <mergeCell ref="I7"/>
    <mergeCell ref="K7"/>
    <mergeCell ref="I6:K6"/>
    <mergeCell ref="A2:K2"/>
    <mergeCell ref="A3:K3"/>
    <mergeCell ref="A4:K4"/>
    <mergeCell ref="A5:R5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Y15"/>
  <sheetViews>
    <sheetView rightToLeft="1" workbookViewId="0">
      <selection activeCell="E18" sqref="E18"/>
    </sheetView>
  </sheetViews>
  <sheetFormatPr defaultRowHeight="18.75" x14ac:dyDescent="0.45"/>
  <cols>
    <col min="1" max="1" width="48" style="4" bestFit="1" customWidth="1"/>
    <col min="2" max="2" width="1" style="4" customWidth="1"/>
    <col min="3" max="3" width="27" style="4" customWidth="1"/>
    <col min="4" max="4" width="1" style="4" customWidth="1"/>
    <col min="5" max="5" width="23" style="4" customWidth="1"/>
    <col min="6" max="6" width="1" style="4" customWidth="1"/>
    <col min="7" max="7" width="23" style="4" customWidth="1"/>
    <col min="8" max="8" width="1" style="4" customWidth="1"/>
    <col min="9" max="9" width="32" style="4" customWidth="1"/>
    <col min="10" max="10" width="1" style="4" customWidth="1"/>
    <col min="11" max="11" width="9.140625" style="4" customWidth="1"/>
    <col min="12" max="16384" width="9.140625" style="4"/>
  </cols>
  <sheetData>
    <row r="2" spans="1:25" ht="26.25" x14ac:dyDescent="0.45">
      <c r="A2" s="47" t="s">
        <v>83</v>
      </c>
      <c r="B2" s="47" t="s">
        <v>0</v>
      </c>
      <c r="C2" s="47"/>
      <c r="D2" s="47"/>
      <c r="E2" s="47" t="s">
        <v>0</v>
      </c>
      <c r="F2" s="47" t="s">
        <v>0</v>
      </c>
      <c r="G2" s="47" t="s">
        <v>0</v>
      </c>
      <c r="H2" s="47" t="s">
        <v>0</v>
      </c>
      <c r="I2" s="47" t="s">
        <v>0</v>
      </c>
    </row>
    <row r="3" spans="1:25" ht="26.25" x14ac:dyDescent="0.45">
      <c r="A3" s="47" t="s">
        <v>41</v>
      </c>
      <c r="B3" s="47" t="s">
        <v>41</v>
      </c>
      <c r="C3" s="47"/>
      <c r="D3" s="47"/>
      <c r="E3" s="47" t="s">
        <v>41</v>
      </c>
      <c r="F3" s="47" t="s">
        <v>41</v>
      </c>
      <c r="G3" s="47" t="s">
        <v>41</v>
      </c>
      <c r="H3" s="47" t="s">
        <v>41</v>
      </c>
      <c r="I3" s="47" t="s">
        <v>41</v>
      </c>
    </row>
    <row r="4" spans="1:25" ht="26.25" x14ac:dyDescent="0.45">
      <c r="A4" s="47" t="s">
        <v>197</v>
      </c>
      <c r="B4" s="47" t="s">
        <v>2</v>
      </c>
      <c r="C4" s="47"/>
      <c r="D4" s="47"/>
      <c r="E4" s="47" t="s">
        <v>2</v>
      </c>
      <c r="F4" s="47" t="s">
        <v>2</v>
      </c>
      <c r="G4" s="47" t="s">
        <v>2</v>
      </c>
      <c r="H4" s="47" t="s">
        <v>2</v>
      </c>
      <c r="I4" s="47" t="s">
        <v>2</v>
      </c>
    </row>
    <row r="5" spans="1:25" customFormat="1" ht="25.5" x14ac:dyDescent="0.25">
      <c r="A5" s="48" t="s">
        <v>76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25" ht="27" thickBot="1" x14ac:dyDescent="0.5">
      <c r="A6" s="46" t="s">
        <v>45</v>
      </c>
      <c r="C6" s="36" t="s">
        <v>70</v>
      </c>
      <c r="E6" s="46" t="s">
        <v>37</v>
      </c>
      <c r="G6" s="46" t="s">
        <v>62</v>
      </c>
      <c r="I6" s="46" t="s">
        <v>13</v>
      </c>
    </row>
    <row r="7" spans="1:25" ht="19.5" x14ac:dyDescent="0.45">
      <c r="A7" s="12" t="s">
        <v>73</v>
      </c>
      <c r="C7" s="6" t="s">
        <v>71</v>
      </c>
      <c r="E7" s="6">
        <f>'سرمایه‌گذاری در سهام'!I139</f>
        <v>371763600946</v>
      </c>
      <c r="G7" s="7">
        <f>E7/$E$9</f>
        <v>0.98211649780988675</v>
      </c>
      <c r="I7" s="7">
        <v>3.0294116045903069E-2</v>
      </c>
      <c r="K7" s="7"/>
    </row>
    <row r="8" spans="1:25" ht="20.25" thickBot="1" x14ac:dyDescent="0.5">
      <c r="A8" s="12" t="s">
        <v>79</v>
      </c>
      <c r="C8" s="6" t="s">
        <v>72</v>
      </c>
      <c r="E8" s="6">
        <f>'درآمد سپرده بانکی'!C9</f>
        <v>6769497495</v>
      </c>
      <c r="G8" s="7">
        <f>E8/$E$9</f>
        <v>1.788350219011331E-2</v>
      </c>
      <c r="I8" s="7">
        <v>5.5162996626074328E-4</v>
      </c>
      <c r="K8" s="7"/>
    </row>
    <row r="9" spans="1:25" ht="21.75" thickBot="1" x14ac:dyDescent="0.6">
      <c r="A9" s="5" t="s">
        <v>34</v>
      </c>
      <c r="E9" s="8">
        <f>SUM(E7:E8)</f>
        <v>378533098441</v>
      </c>
      <c r="G9" s="11">
        <f>SUM(G7:G8)</f>
        <v>1</v>
      </c>
      <c r="I9" s="11">
        <f>SUM(I7:I8)</f>
        <v>3.0845746012163812E-2</v>
      </c>
      <c r="K9" s="7"/>
    </row>
    <row r="10" spans="1:25" ht="19.5" thickTop="1" x14ac:dyDescent="0.45">
      <c r="E10" s="30"/>
    </row>
    <row r="11" spans="1:25" x14ac:dyDescent="0.45">
      <c r="E11" s="30"/>
      <c r="I11" s="30"/>
    </row>
    <row r="12" spans="1:25" x14ac:dyDescent="0.45">
      <c r="E12" s="45"/>
    </row>
    <row r="15" spans="1:25" x14ac:dyDescent="0.45">
      <c r="I15" s="31"/>
    </row>
  </sheetData>
  <mergeCells count="8">
    <mergeCell ref="A6"/>
    <mergeCell ref="E6"/>
    <mergeCell ref="G6"/>
    <mergeCell ref="I6"/>
    <mergeCell ref="A2:I2"/>
    <mergeCell ref="A3:I3"/>
    <mergeCell ref="A4:I4"/>
    <mergeCell ref="A5:K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142"/>
  <sheetViews>
    <sheetView rightToLeft="1" tabSelected="1" topLeftCell="A127" workbookViewId="0">
      <selection activeCell="A140" sqref="A140"/>
    </sheetView>
  </sheetViews>
  <sheetFormatPr defaultRowHeight="18.75" x14ac:dyDescent="0.45"/>
  <cols>
    <col min="1" max="1" width="41.42578125" style="23" bestFit="1" customWidth="1"/>
    <col min="2" max="2" width="1" style="4" customWidth="1"/>
    <col min="3" max="3" width="22" style="4" customWidth="1"/>
    <col min="4" max="4" width="1" style="4" customWidth="1"/>
    <col min="5" max="5" width="22" style="4" customWidth="1"/>
    <col min="6" max="6" width="1" style="4" customWidth="1"/>
    <col min="7" max="7" width="22" style="4" customWidth="1"/>
    <col min="8" max="8" width="1" style="4" customWidth="1"/>
    <col min="9" max="9" width="22" style="4" customWidth="1"/>
    <col min="10" max="10" width="1" style="4" customWidth="1"/>
    <col min="11" max="11" width="23" style="4" customWidth="1"/>
    <col min="12" max="12" width="1" style="4" customWidth="1"/>
    <col min="13" max="13" width="22" style="4" customWidth="1"/>
    <col min="14" max="14" width="1" style="4" customWidth="1"/>
    <col min="15" max="15" width="23" style="4" customWidth="1"/>
    <col min="16" max="16" width="1" style="4" customWidth="1"/>
    <col min="17" max="17" width="22" style="4" customWidth="1"/>
    <col min="18" max="18" width="1" style="4" customWidth="1"/>
    <col min="19" max="19" width="22" style="4" customWidth="1"/>
    <col min="20" max="20" width="1" style="4" customWidth="1"/>
    <col min="21" max="21" width="23" style="4" customWidth="1"/>
    <col min="22" max="22" width="1" style="4" customWidth="1"/>
    <col min="23" max="23" width="9.140625" style="4" customWidth="1"/>
    <col min="24" max="16384" width="9.140625" style="4"/>
  </cols>
  <sheetData>
    <row r="2" spans="1:23" ht="26.25" x14ac:dyDescent="0.45">
      <c r="A2" s="47" t="s">
        <v>83</v>
      </c>
      <c r="B2" s="47" t="s">
        <v>0</v>
      </c>
      <c r="C2" s="47" t="s">
        <v>0</v>
      </c>
      <c r="D2" s="47" t="s">
        <v>0</v>
      </c>
      <c r="E2" s="47" t="s">
        <v>0</v>
      </c>
      <c r="F2" s="47" t="s">
        <v>0</v>
      </c>
      <c r="G2" s="47" t="s">
        <v>0</v>
      </c>
      <c r="H2" s="47" t="s">
        <v>0</v>
      </c>
      <c r="I2" s="47" t="s">
        <v>0</v>
      </c>
      <c r="J2" s="47" t="s">
        <v>0</v>
      </c>
      <c r="K2" s="47" t="s">
        <v>0</v>
      </c>
      <c r="L2" s="47" t="s">
        <v>0</v>
      </c>
      <c r="M2" s="47" t="s">
        <v>0</v>
      </c>
      <c r="N2" s="47" t="s">
        <v>0</v>
      </c>
      <c r="O2" s="47" t="s">
        <v>0</v>
      </c>
      <c r="P2" s="47" t="s">
        <v>0</v>
      </c>
      <c r="Q2" s="47" t="s">
        <v>0</v>
      </c>
      <c r="R2" s="47" t="s">
        <v>0</v>
      </c>
      <c r="S2" s="47" t="s">
        <v>0</v>
      </c>
      <c r="T2" s="47" t="s">
        <v>0</v>
      </c>
      <c r="U2" s="47" t="s">
        <v>0</v>
      </c>
    </row>
    <row r="3" spans="1:23" ht="26.25" x14ac:dyDescent="0.45">
      <c r="A3" s="47" t="s">
        <v>41</v>
      </c>
      <c r="B3" s="47" t="s">
        <v>41</v>
      </c>
      <c r="C3" s="47" t="s">
        <v>41</v>
      </c>
      <c r="D3" s="47" t="s">
        <v>41</v>
      </c>
      <c r="E3" s="47" t="s">
        <v>41</v>
      </c>
      <c r="F3" s="47" t="s">
        <v>41</v>
      </c>
      <c r="G3" s="47" t="s">
        <v>41</v>
      </c>
      <c r="H3" s="47" t="s">
        <v>41</v>
      </c>
      <c r="I3" s="47" t="s">
        <v>41</v>
      </c>
      <c r="J3" s="47" t="s">
        <v>41</v>
      </c>
      <c r="K3" s="47" t="s">
        <v>41</v>
      </c>
      <c r="L3" s="47" t="s">
        <v>41</v>
      </c>
      <c r="M3" s="47" t="s">
        <v>41</v>
      </c>
      <c r="N3" s="47" t="s">
        <v>41</v>
      </c>
      <c r="O3" s="47" t="s">
        <v>41</v>
      </c>
      <c r="P3" s="47" t="s">
        <v>41</v>
      </c>
      <c r="Q3" s="47" t="s">
        <v>41</v>
      </c>
      <c r="R3" s="47" t="s">
        <v>41</v>
      </c>
      <c r="S3" s="47" t="s">
        <v>41</v>
      </c>
      <c r="T3" s="47" t="s">
        <v>41</v>
      </c>
      <c r="U3" s="47" t="s">
        <v>41</v>
      </c>
    </row>
    <row r="4" spans="1:23" ht="26.25" x14ac:dyDescent="0.45">
      <c r="A4" s="47" t="s">
        <v>197</v>
      </c>
      <c r="B4" s="47" t="s">
        <v>2</v>
      </c>
      <c r="C4" s="47" t="s">
        <v>2</v>
      </c>
      <c r="D4" s="47" t="s">
        <v>2</v>
      </c>
      <c r="E4" s="47" t="s">
        <v>2</v>
      </c>
      <c r="F4" s="47" t="s">
        <v>2</v>
      </c>
      <c r="G4" s="47" t="s">
        <v>2</v>
      </c>
      <c r="H4" s="47" t="s">
        <v>2</v>
      </c>
      <c r="I4" s="47" t="s">
        <v>2</v>
      </c>
      <c r="J4" s="47" t="s">
        <v>2</v>
      </c>
      <c r="K4" s="47" t="s">
        <v>2</v>
      </c>
      <c r="L4" s="47" t="s">
        <v>2</v>
      </c>
      <c r="M4" s="47" t="s">
        <v>2</v>
      </c>
      <c r="N4" s="47" t="s">
        <v>2</v>
      </c>
      <c r="O4" s="47" t="s">
        <v>2</v>
      </c>
      <c r="P4" s="47" t="s">
        <v>2</v>
      </c>
      <c r="Q4" s="47" t="s">
        <v>2</v>
      </c>
      <c r="R4" s="47" t="s">
        <v>2</v>
      </c>
      <c r="S4" s="47" t="s">
        <v>2</v>
      </c>
      <c r="T4" s="47" t="s">
        <v>2</v>
      </c>
      <c r="U4" s="47" t="s">
        <v>2</v>
      </c>
    </row>
    <row r="5" spans="1:23" s="2" customFormat="1" ht="29.25" customHeight="1" x14ac:dyDescent="0.25">
      <c r="A5" s="48" t="s">
        <v>74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</row>
    <row r="6" spans="1:23" ht="26.25" x14ac:dyDescent="0.45">
      <c r="A6" s="49" t="s">
        <v>3</v>
      </c>
      <c r="C6" s="46" t="s">
        <v>43</v>
      </c>
      <c r="D6" s="46" t="s">
        <v>43</v>
      </c>
      <c r="E6" s="46" t="s">
        <v>43</v>
      </c>
      <c r="F6" s="46" t="s">
        <v>43</v>
      </c>
      <c r="G6" s="46" t="s">
        <v>43</v>
      </c>
      <c r="H6" s="46" t="s">
        <v>43</v>
      </c>
      <c r="I6" s="46" t="s">
        <v>43</v>
      </c>
      <c r="J6" s="46" t="s">
        <v>43</v>
      </c>
      <c r="K6" s="46" t="s">
        <v>43</v>
      </c>
      <c r="M6" s="46" t="s">
        <v>44</v>
      </c>
      <c r="N6" s="46" t="s">
        <v>44</v>
      </c>
      <c r="O6" s="46" t="s">
        <v>44</v>
      </c>
      <c r="P6" s="46" t="s">
        <v>44</v>
      </c>
      <c r="Q6" s="46" t="s">
        <v>44</v>
      </c>
      <c r="R6" s="46" t="s">
        <v>44</v>
      </c>
      <c r="S6" s="46" t="s">
        <v>44</v>
      </c>
      <c r="T6" s="46" t="s">
        <v>44</v>
      </c>
      <c r="U6" s="46" t="s">
        <v>44</v>
      </c>
    </row>
    <row r="7" spans="1:23" ht="26.25" x14ac:dyDescent="0.45">
      <c r="A7" s="49" t="s">
        <v>3</v>
      </c>
      <c r="C7" s="46" t="s">
        <v>59</v>
      </c>
      <c r="E7" s="46" t="s">
        <v>60</v>
      </c>
      <c r="G7" s="46" t="s">
        <v>61</v>
      </c>
      <c r="I7" s="46" t="s">
        <v>37</v>
      </c>
      <c r="K7" s="46" t="s">
        <v>62</v>
      </c>
      <c r="M7" s="46" t="s">
        <v>59</v>
      </c>
      <c r="O7" s="46" t="s">
        <v>60</v>
      </c>
      <c r="Q7" s="46" t="s">
        <v>61</v>
      </c>
      <c r="S7" s="46" t="s">
        <v>37</v>
      </c>
      <c r="U7" s="46" t="s">
        <v>62</v>
      </c>
    </row>
    <row r="8" spans="1:23" ht="21" x14ac:dyDescent="0.55000000000000004">
      <c r="A8" s="24" t="s">
        <v>144</v>
      </c>
      <c r="C8" s="6">
        <v>0</v>
      </c>
      <c r="E8" s="6">
        <v>-944124808</v>
      </c>
      <c r="G8" s="6">
        <v>4496428363</v>
      </c>
      <c r="I8" s="6">
        <f>C8+E8+G8</f>
        <v>3552303555</v>
      </c>
      <c r="K8" s="7">
        <f>I8/$I$139</f>
        <v>9.555275303877812E-3</v>
      </c>
      <c r="M8" s="6">
        <v>0</v>
      </c>
      <c r="O8" s="6">
        <v>5520096625</v>
      </c>
      <c r="Q8" s="6">
        <v>4496428363</v>
      </c>
      <c r="S8" s="6">
        <f>M8+O8+Q8</f>
        <v>10016524988</v>
      </c>
      <c r="U8" s="7">
        <f>S8/$S$139</f>
        <v>7.5611706200448244E-3</v>
      </c>
      <c r="W8" s="6"/>
    </row>
    <row r="9" spans="1:23" ht="21" x14ac:dyDescent="0.55000000000000004">
      <c r="A9" s="24" t="s">
        <v>124</v>
      </c>
      <c r="C9" s="6">
        <v>0</v>
      </c>
      <c r="E9" s="6">
        <v>-3086773069</v>
      </c>
      <c r="G9" s="6">
        <v>416817629</v>
      </c>
      <c r="I9" s="6">
        <f t="shared" ref="I9:I72" si="0">C9+E9+G9</f>
        <v>-2669955440</v>
      </c>
      <c r="K9" s="7">
        <f t="shared" ref="K9:K72" si="1">I9/$I$139</f>
        <v>-7.1818635100530477E-3</v>
      </c>
      <c r="M9" s="6">
        <v>0</v>
      </c>
      <c r="O9" s="6">
        <v>4390983877</v>
      </c>
      <c r="Q9" s="6">
        <v>416817629</v>
      </c>
      <c r="S9" s="6">
        <f t="shared" ref="S9:S72" si="2">M9+O9+Q9</f>
        <v>4807801506</v>
      </c>
      <c r="U9" s="7">
        <f t="shared" ref="U9:U72" si="3">S9/$S$139</f>
        <v>3.6292633960106546E-3</v>
      </c>
      <c r="W9" s="6"/>
    </row>
    <row r="10" spans="1:23" ht="21" x14ac:dyDescent="0.55000000000000004">
      <c r="A10" s="24" t="s">
        <v>164</v>
      </c>
      <c r="C10" s="6">
        <v>0</v>
      </c>
      <c r="E10" s="6">
        <v>-327015506</v>
      </c>
      <c r="G10" s="6">
        <v>3436282780</v>
      </c>
      <c r="I10" s="6">
        <f t="shared" si="0"/>
        <v>3109267274</v>
      </c>
      <c r="K10" s="7">
        <f t="shared" si="1"/>
        <v>8.3635602465870033E-3</v>
      </c>
      <c r="M10" s="6">
        <v>0</v>
      </c>
      <c r="O10" s="6">
        <v>22957510818</v>
      </c>
      <c r="Q10" s="6">
        <v>3436282780</v>
      </c>
      <c r="S10" s="6">
        <f t="shared" si="2"/>
        <v>26393793598</v>
      </c>
      <c r="U10" s="7">
        <f t="shared" si="3"/>
        <v>1.9923873493433227E-2</v>
      </c>
      <c r="W10" s="6"/>
    </row>
    <row r="11" spans="1:23" ht="21" x14ac:dyDescent="0.55000000000000004">
      <c r="A11" s="24" t="s">
        <v>153</v>
      </c>
      <c r="C11" s="6">
        <v>0</v>
      </c>
      <c r="E11" s="6">
        <v>13563685419</v>
      </c>
      <c r="G11" s="6">
        <v>2348250756</v>
      </c>
      <c r="I11" s="6">
        <f t="shared" si="0"/>
        <v>15911936175</v>
      </c>
      <c r="K11" s="7">
        <f t="shared" si="1"/>
        <v>4.2801221352789902E-2</v>
      </c>
      <c r="M11" s="6">
        <v>0</v>
      </c>
      <c r="O11" s="6">
        <v>19861289232</v>
      </c>
      <c r="Q11" s="6">
        <v>2348250756</v>
      </c>
      <c r="S11" s="6">
        <f t="shared" si="2"/>
        <v>22209539988</v>
      </c>
      <c r="U11" s="7">
        <f t="shared" si="3"/>
        <v>1.6765307473715681E-2</v>
      </c>
      <c r="W11" s="6"/>
    </row>
    <row r="12" spans="1:23" ht="21" x14ac:dyDescent="0.55000000000000004">
      <c r="A12" s="24" t="s">
        <v>91</v>
      </c>
      <c r="C12" s="6">
        <v>0</v>
      </c>
      <c r="E12" s="6">
        <v>16529852093</v>
      </c>
      <c r="G12" s="6">
        <v>255509157</v>
      </c>
      <c r="I12" s="6">
        <f t="shared" si="0"/>
        <v>16785361250</v>
      </c>
      <c r="K12" s="7">
        <f t="shared" si="1"/>
        <v>4.5150631227176365E-2</v>
      </c>
      <c r="M12" s="6">
        <v>0</v>
      </c>
      <c r="O12" s="6">
        <v>30666886797</v>
      </c>
      <c r="Q12" s="6">
        <v>255509157</v>
      </c>
      <c r="S12" s="6">
        <f t="shared" si="2"/>
        <v>30922395954</v>
      </c>
      <c r="U12" s="7">
        <f t="shared" si="3"/>
        <v>2.3342377927363659E-2</v>
      </c>
      <c r="W12" s="6"/>
    </row>
    <row r="13" spans="1:23" ht="21" x14ac:dyDescent="0.55000000000000004">
      <c r="A13" s="24" t="s">
        <v>117</v>
      </c>
      <c r="C13" s="6">
        <v>0</v>
      </c>
      <c r="E13" s="6">
        <v>-3265530492</v>
      </c>
      <c r="G13" s="6">
        <v>28278289</v>
      </c>
      <c r="I13" s="6">
        <f t="shared" si="0"/>
        <v>-3237252203</v>
      </c>
      <c r="K13" s="7">
        <f t="shared" si="1"/>
        <v>-8.7078245281743509E-3</v>
      </c>
      <c r="M13" s="6">
        <v>0</v>
      </c>
      <c r="O13" s="6">
        <v>1893819252</v>
      </c>
      <c r="Q13" s="6">
        <v>28278289</v>
      </c>
      <c r="S13" s="6">
        <f t="shared" si="2"/>
        <v>1922097541</v>
      </c>
      <c r="U13" s="7">
        <f t="shared" si="3"/>
        <v>1.4509330804126979E-3</v>
      </c>
      <c r="W13" s="6"/>
    </row>
    <row r="14" spans="1:23" ht="21" x14ac:dyDescent="0.55000000000000004">
      <c r="A14" s="24" t="s">
        <v>88</v>
      </c>
      <c r="C14" s="6">
        <v>0</v>
      </c>
      <c r="E14" s="6">
        <v>11425564111</v>
      </c>
      <c r="G14" s="6">
        <v>57492047</v>
      </c>
      <c r="I14" s="6">
        <f t="shared" si="0"/>
        <v>11483056158</v>
      </c>
      <c r="K14" s="7">
        <f t="shared" si="1"/>
        <v>3.0888059317210979E-2</v>
      </c>
      <c r="M14" s="6">
        <v>0</v>
      </c>
      <c r="O14" s="6">
        <v>18470449755</v>
      </c>
      <c r="Q14" s="6">
        <v>57492047</v>
      </c>
      <c r="S14" s="6">
        <f t="shared" si="2"/>
        <v>18527941802</v>
      </c>
      <c r="U14" s="7">
        <f t="shared" si="3"/>
        <v>1.3986180773373692E-2</v>
      </c>
      <c r="W14" s="6"/>
    </row>
    <row r="15" spans="1:23" ht="21" x14ac:dyDescent="0.55000000000000004">
      <c r="A15" s="24" t="s">
        <v>21</v>
      </c>
      <c r="C15" s="6">
        <v>0</v>
      </c>
      <c r="E15" s="6">
        <v>-8998536934</v>
      </c>
      <c r="G15" s="6">
        <v>367716811</v>
      </c>
      <c r="I15" s="6">
        <f t="shared" si="0"/>
        <v>-8630820123</v>
      </c>
      <c r="K15" s="7">
        <f t="shared" si="1"/>
        <v>-2.3215882622822072E-2</v>
      </c>
      <c r="M15" s="6">
        <v>0</v>
      </c>
      <c r="O15" s="6">
        <v>9262846714</v>
      </c>
      <c r="Q15" s="6">
        <v>367716811</v>
      </c>
      <c r="S15" s="6">
        <f t="shared" si="2"/>
        <v>9630563525</v>
      </c>
      <c r="U15" s="7">
        <f t="shared" si="3"/>
        <v>7.2698200290962339E-3</v>
      </c>
      <c r="W15" s="6"/>
    </row>
    <row r="16" spans="1:23" ht="21" x14ac:dyDescent="0.55000000000000004">
      <c r="A16" s="24" t="s">
        <v>22</v>
      </c>
      <c r="C16" s="6">
        <v>0</v>
      </c>
      <c r="E16" s="6">
        <v>10684152023</v>
      </c>
      <c r="G16" s="6">
        <v>2759452947</v>
      </c>
      <c r="I16" s="6">
        <f t="shared" si="0"/>
        <v>13443604970</v>
      </c>
      <c r="K16" s="7">
        <f t="shared" si="1"/>
        <v>3.6161703124757319E-2</v>
      </c>
      <c r="M16" s="6">
        <v>0</v>
      </c>
      <c r="O16" s="6">
        <v>30822775402</v>
      </c>
      <c r="Q16" s="6">
        <v>4351993872</v>
      </c>
      <c r="S16" s="6">
        <f t="shared" si="2"/>
        <v>35174769274</v>
      </c>
      <c r="U16" s="7">
        <f t="shared" si="3"/>
        <v>2.6552365448102272E-2</v>
      </c>
      <c r="W16" s="6"/>
    </row>
    <row r="17" spans="1:23" ht="21" x14ac:dyDescent="0.55000000000000004">
      <c r="A17" s="24" t="s">
        <v>33</v>
      </c>
      <c r="C17" s="6">
        <v>0</v>
      </c>
      <c r="E17" s="6">
        <v>0</v>
      </c>
      <c r="G17" s="6">
        <v>2184371343</v>
      </c>
      <c r="I17" s="6">
        <f t="shared" si="0"/>
        <v>2184371343</v>
      </c>
      <c r="K17" s="7">
        <f t="shared" si="1"/>
        <v>5.8756998733646539E-3</v>
      </c>
      <c r="M17" s="6">
        <v>0</v>
      </c>
      <c r="O17" s="6">
        <v>0</v>
      </c>
      <c r="Q17" s="6">
        <v>2215815987</v>
      </c>
      <c r="S17" s="6">
        <f t="shared" si="2"/>
        <v>2215815987</v>
      </c>
      <c r="U17" s="7">
        <f t="shared" si="3"/>
        <v>1.6726522182495278E-3</v>
      </c>
      <c r="W17" s="6"/>
    </row>
    <row r="18" spans="1:23" ht="21" x14ac:dyDescent="0.55000000000000004">
      <c r="A18" s="24" t="s">
        <v>29</v>
      </c>
      <c r="C18" s="6">
        <v>0</v>
      </c>
      <c r="E18" s="6">
        <v>6248063545</v>
      </c>
      <c r="G18" s="6">
        <v>963289823</v>
      </c>
      <c r="I18" s="6">
        <f t="shared" si="0"/>
        <v>7211353368</v>
      </c>
      <c r="K18" s="7">
        <f t="shared" si="1"/>
        <v>1.9397685382995512E-2</v>
      </c>
      <c r="M18" s="6">
        <v>0</v>
      </c>
      <c r="O18" s="6">
        <v>32206644502</v>
      </c>
      <c r="Q18" s="6">
        <v>5467623749</v>
      </c>
      <c r="S18" s="6">
        <f t="shared" si="2"/>
        <v>37674268251</v>
      </c>
      <c r="U18" s="7">
        <f t="shared" si="3"/>
        <v>2.8439161343122354E-2</v>
      </c>
      <c r="W18" s="6"/>
    </row>
    <row r="19" spans="1:23" ht="21" x14ac:dyDescent="0.55000000000000004">
      <c r="A19" s="24" t="s">
        <v>136</v>
      </c>
      <c r="C19" s="6">
        <v>0</v>
      </c>
      <c r="E19" s="6">
        <v>-9111890863</v>
      </c>
      <c r="G19" s="6">
        <v>187248443</v>
      </c>
      <c r="I19" s="6">
        <f t="shared" si="0"/>
        <v>-8924642420</v>
      </c>
      <c r="K19" s="7">
        <f t="shared" si="1"/>
        <v>-2.4006229758077733E-2</v>
      </c>
      <c r="M19" s="6">
        <v>0</v>
      </c>
      <c r="O19" s="6">
        <v>476061336</v>
      </c>
      <c r="Q19" s="6">
        <v>187248443</v>
      </c>
      <c r="S19" s="6">
        <f t="shared" si="2"/>
        <v>663309779</v>
      </c>
      <c r="U19" s="7">
        <f t="shared" si="3"/>
        <v>5.0071241463199806E-4</v>
      </c>
      <c r="W19" s="6"/>
    </row>
    <row r="20" spans="1:23" ht="21" x14ac:dyDescent="0.55000000000000004">
      <c r="A20" s="24" t="s">
        <v>82</v>
      </c>
      <c r="C20" s="6">
        <v>0</v>
      </c>
      <c r="E20" s="6">
        <v>26689280964</v>
      </c>
      <c r="G20" s="6">
        <v>2518324757</v>
      </c>
      <c r="I20" s="6">
        <f t="shared" si="0"/>
        <v>29207605721</v>
      </c>
      <c r="K20" s="7">
        <f t="shared" si="1"/>
        <v>7.8564995730290743E-2</v>
      </c>
      <c r="M20" s="6">
        <v>0</v>
      </c>
      <c r="O20" s="6">
        <v>39121794668</v>
      </c>
      <c r="Q20" s="6">
        <v>6587211757</v>
      </c>
      <c r="S20" s="6">
        <f t="shared" si="2"/>
        <v>45709006425</v>
      </c>
      <c r="U20" s="7">
        <f t="shared" si="3"/>
        <v>3.4504341262683633E-2</v>
      </c>
      <c r="W20" s="6"/>
    </row>
    <row r="21" spans="1:23" ht="21" x14ac:dyDescent="0.55000000000000004">
      <c r="A21" s="24" t="s">
        <v>119</v>
      </c>
      <c r="C21" s="6">
        <v>0</v>
      </c>
      <c r="E21" s="6">
        <v>26076834546</v>
      </c>
      <c r="G21" s="6">
        <v>3172448330</v>
      </c>
      <c r="I21" s="6">
        <f t="shared" si="0"/>
        <v>29249282876</v>
      </c>
      <c r="K21" s="7">
        <f t="shared" si="1"/>
        <v>7.8677102334847898E-2</v>
      </c>
      <c r="M21" s="6">
        <v>0</v>
      </c>
      <c r="O21" s="6">
        <v>32087361940</v>
      </c>
      <c r="Q21" s="6">
        <v>3172448330</v>
      </c>
      <c r="S21" s="6">
        <f t="shared" si="2"/>
        <v>35259810270</v>
      </c>
      <c r="U21" s="7">
        <f t="shared" si="3"/>
        <v>2.6616560314208518E-2</v>
      </c>
      <c r="W21" s="6"/>
    </row>
    <row r="22" spans="1:23" ht="21" x14ac:dyDescent="0.55000000000000004">
      <c r="A22" s="24" t="s">
        <v>28</v>
      </c>
      <c r="C22" s="6">
        <v>0</v>
      </c>
      <c r="E22" s="6">
        <v>3687238501</v>
      </c>
      <c r="G22" s="6">
        <v>2328436666</v>
      </c>
      <c r="I22" s="6">
        <f t="shared" si="0"/>
        <v>6015675167</v>
      </c>
      <c r="K22" s="7">
        <f t="shared" si="1"/>
        <v>1.6181452814886518E-2</v>
      </c>
      <c r="M22" s="6">
        <v>0</v>
      </c>
      <c r="O22" s="6">
        <v>15954624494</v>
      </c>
      <c r="Q22" s="6">
        <v>2594412596</v>
      </c>
      <c r="S22" s="6">
        <f t="shared" si="2"/>
        <v>18549037090</v>
      </c>
      <c r="U22" s="7">
        <f t="shared" si="3"/>
        <v>1.4002104965849433E-2</v>
      </c>
      <c r="W22" s="6"/>
    </row>
    <row r="23" spans="1:23" ht="21" x14ac:dyDescent="0.55000000000000004">
      <c r="A23" s="24" t="s">
        <v>160</v>
      </c>
      <c r="C23" s="6">
        <v>0</v>
      </c>
      <c r="E23" s="6">
        <v>-1999518658</v>
      </c>
      <c r="G23" s="6">
        <v>335642579</v>
      </c>
      <c r="I23" s="6">
        <f t="shared" si="0"/>
        <v>-1663876079</v>
      </c>
      <c r="K23" s="7">
        <f t="shared" si="1"/>
        <v>-4.4756293374769735E-3</v>
      </c>
      <c r="M23" s="6">
        <v>0</v>
      </c>
      <c r="O23" s="6">
        <v>2728098021</v>
      </c>
      <c r="Q23" s="6">
        <v>378826009</v>
      </c>
      <c r="S23" s="6">
        <f t="shared" si="2"/>
        <v>3106924030</v>
      </c>
      <c r="U23" s="7">
        <f t="shared" si="3"/>
        <v>2.345322626608643E-3</v>
      </c>
      <c r="W23" s="6"/>
    </row>
    <row r="24" spans="1:23" ht="21" x14ac:dyDescent="0.55000000000000004">
      <c r="A24" s="24" t="s">
        <v>94</v>
      </c>
      <c r="C24" s="6">
        <v>0</v>
      </c>
      <c r="E24" s="6">
        <v>24714431079</v>
      </c>
      <c r="G24" s="6">
        <v>75593907</v>
      </c>
      <c r="I24" s="6">
        <f t="shared" si="0"/>
        <v>24790024986</v>
      </c>
      <c r="K24" s="7">
        <f t="shared" si="1"/>
        <v>6.6682227423337334E-2</v>
      </c>
      <c r="M24" s="6">
        <v>0</v>
      </c>
      <c r="O24" s="6">
        <v>29575101719</v>
      </c>
      <c r="Q24" s="6">
        <v>75593907</v>
      </c>
      <c r="S24" s="6">
        <f t="shared" si="2"/>
        <v>29650695626</v>
      </c>
      <c r="U24" s="7">
        <f t="shared" si="3"/>
        <v>2.2382409957524361E-2</v>
      </c>
      <c r="W24" s="6"/>
    </row>
    <row r="25" spans="1:23" ht="21" x14ac:dyDescent="0.55000000000000004">
      <c r="A25" s="24" t="s">
        <v>173</v>
      </c>
      <c r="C25" s="6">
        <v>0</v>
      </c>
      <c r="E25" s="6">
        <v>7625342195</v>
      </c>
      <c r="G25" s="6">
        <v>40474366</v>
      </c>
      <c r="I25" s="6">
        <f t="shared" si="0"/>
        <v>7665816561</v>
      </c>
      <c r="K25" s="7">
        <f t="shared" si="1"/>
        <v>2.0620137478476509E-2</v>
      </c>
      <c r="M25" s="6">
        <v>0</v>
      </c>
      <c r="O25" s="6">
        <v>13710542549</v>
      </c>
      <c r="Q25" s="6">
        <v>341390946</v>
      </c>
      <c r="S25" s="6">
        <f t="shared" si="2"/>
        <v>14051933495</v>
      </c>
      <c r="U25" s="7">
        <f t="shared" si="3"/>
        <v>1.0607377990321626E-2</v>
      </c>
      <c r="W25" s="6"/>
    </row>
    <row r="26" spans="1:23" ht="21" x14ac:dyDescent="0.55000000000000004">
      <c r="A26" s="24" t="s">
        <v>99</v>
      </c>
      <c r="C26" s="6">
        <v>0</v>
      </c>
      <c r="E26" s="6">
        <v>-565844894</v>
      </c>
      <c r="G26" s="6">
        <v>3766348100</v>
      </c>
      <c r="I26" s="6">
        <f t="shared" si="0"/>
        <v>3200503206</v>
      </c>
      <c r="K26" s="7">
        <f t="shared" si="1"/>
        <v>8.6089740842188699E-3</v>
      </c>
      <c r="M26" s="6">
        <v>0</v>
      </c>
      <c r="O26" s="6">
        <v>555140694</v>
      </c>
      <c r="Q26" s="6">
        <v>3776568587</v>
      </c>
      <c r="S26" s="6">
        <f t="shared" si="2"/>
        <v>4331709281</v>
      </c>
      <c r="U26" s="7">
        <f t="shared" si="3"/>
        <v>3.2698758291234932E-3</v>
      </c>
      <c r="W26" s="6"/>
    </row>
    <row r="27" spans="1:23" ht="21" x14ac:dyDescent="0.55000000000000004">
      <c r="A27" s="24" t="s">
        <v>174</v>
      </c>
      <c r="C27" s="6">
        <v>0</v>
      </c>
      <c r="E27" s="6">
        <v>12357638375</v>
      </c>
      <c r="G27" s="6">
        <v>4388589098</v>
      </c>
      <c r="I27" s="6">
        <f t="shared" si="0"/>
        <v>16746227473</v>
      </c>
      <c r="K27" s="7">
        <f t="shared" si="1"/>
        <v>4.5045366007826167E-2</v>
      </c>
      <c r="M27" s="6">
        <v>0</v>
      </c>
      <c r="O27" s="6">
        <v>20181793639</v>
      </c>
      <c r="Q27" s="6">
        <v>4532547219</v>
      </c>
      <c r="S27" s="6">
        <f t="shared" si="2"/>
        <v>24714340858</v>
      </c>
      <c r="U27" s="7">
        <f t="shared" si="3"/>
        <v>1.8656105606800387E-2</v>
      </c>
      <c r="W27" s="6"/>
    </row>
    <row r="28" spans="1:23" ht="21" x14ac:dyDescent="0.55000000000000004">
      <c r="A28" s="24" t="s">
        <v>128</v>
      </c>
      <c r="C28" s="6">
        <v>0</v>
      </c>
      <c r="E28" s="6">
        <v>-3623004953</v>
      </c>
      <c r="G28" s="6">
        <v>-2041368</v>
      </c>
      <c r="I28" s="6">
        <f t="shared" si="0"/>
        <v>-3625046321</v>
      </c>
      <c r="K28" s="7">
        <f t="shared" si="1"/>
        <v>-9.750944718029432E-3</v>
      </c>
      <c r="M28" s="6">
        <v>0</v>
      </c>
      <c r="O28" s="6">
        <v>70014664</v>
      </c>
      <c r="Q28" s="6">
        <v>-2041368</v>
      </c>
      <c r="S28" s="6">
        <f t="shared" si="2"/>
        <v>67973296</v>
      </c>
      <c r="U28" s="7">
        <f t="shared" si="3"/>
        <v>5.1310977537473536E-5</v>
      </c>
      <c r="W28" s="6"/>
    </row>
    <row r="29" spans="1:23" ht="21" x14ac:dyDescent="0.55000000000000004">
      <c r="A29" s="24" t="s">
        <v>105</v>
      </c>
      <c r="C29" s="6">
        <v>0</v>
      </c>
      <c r="E29" s="6">
        <v>-5581819341</v>
      </c>
      <c r="G29" s="6">
        <v>-362435942</v>
      </c>
      <c r="I29" s="6">
        <f t="shared" si="0"/>
        <v>-5944255283</v>
      </c>
      <c r="K29" s="7">
        <f t="shared" si="1"/>
        <v>-1.5989341796437528E-2</v>
      </c>
      <c r="M29" s="6">
        <v>0</v>
      </c>
      <c r="O29" s="6">
        <v>-340867319</v>
      </c>
      <c r="Q29" s="6">
        <v>-362814644</v>
      </c>
      <c r="S29" s="6">
        <f t="shared" si="2"/>
        <v>-703681963</v>
      </c>
      <c r="U29" s="7">
        <f t="shared" si="3"/>
        <v>-5.3118815066755453E-4</v>
      </c>
      <c r="W29" s="6"/>
    </row>
    <row r="30" spans="1:23" ht="21" x14ac:dyDescent="0.55000000000000004">
      <c r="A30" s="24" t="s">
        <v>26</v>
      </c>
      <c r="C30" s="6">
        <v>0</v>
      </c>
      <c r="E30" s="6">
        <v>6635180433</v>
      </c>
      <c r="G30" s="6">
        <v>2240842251</v>
      </c>
      <c r="I30" s="6">
        <f t="shared" si="0"/>
        <v>8876022684</v>
      </c>
      <c r="K30" s="7">
        <f t="shared" si="1"/>
        <v>2.3875448433934431E-2</v>
      </c>
      <c r="M30" s="6">
        <v>0</v>
      </c>
      <c r="O30" s="6">
        <v>16804106307</v>
      </c>
      <c r="Q30" s="6">
        <v>2240842251</v>
      </c>
      <c r="S30" s="6">
        <f t="shared" si="2"/>
        <v>19044948558</v>
      </c>
      <c r="U30" s="7">
        <f t="shared" si="3"/>
        <v>1.4376453477581505E-2</v>
      </c>
      <c r="W30" s="6"/>
    </row>
    <row r="31" spans="1:23" ht="21" x14ac:dyDescent="0.55000000000000004">
      <c r="A31" s="24" t="s">
        <v>27</v>
      </c>
      <c r="C31" s="6">
        <v>0</v>
      </c>
      <c r="E31" s="6">
        <v>-2420339732</v>
      </c>
      <c r="G31" s="6">
        <v>73304290</v>
      </c>
      <c r="I31" s="6">
        <f t="shared" si="0"/>
        <v>-2347035442</v>
      </c>
      <c r="K31" s="7">
        <f t="shared" si="1"/>
        <v>-6.3132470097332508E-3</v>
      </c>
      <c r="M31" s="6">
        <v>0</v>
      </c>
      <c r="O31" s="6">
        <v>13732232737</v>
      </c>
      <c r="Q31" s="6">
        <v>877800264</v>
      </c>
      <c r="S31" s="6">
        <f t="shared" si="2"/>
        <v>14610033001</v>
      </c>
      <c r="U31" s="7">
        <f t="shared" si="3"/>
        <v>1.1028670363962607E-2</v>
      </c>
      <c r="W31" s="6"/>
    </row>
    <row r="32" spans="1:23" ht="21" x14ac:dyDescent="0.55000000000000004">
      <c r="A32" s="24" t="s">
        <v>23</v>
      </c>
      <c r="C32" s="6">
        <v>0</v>
      </c>
      <c r="E32" s="6">
        <v>16916064042</v>
      </c>
      <c r="G32" s="6">
        <v>678869856</v>
      </c>
      <c r="I32" s="6">
        <f t="shared" si="0"/>
        <v>17594933898</v>
      </c>
      <c r="K32" s="7">
        <f t="shared" si="1"/>
        <v>4.7328285645037445E-2</v>
      </c>
      <c r="M32" s="6">
        <v>0</v>
      </c>
      <c r="O32" s="6">
        <v>26465684373</v>
      </c>
      <c r="Q32" s="6">
        <v>678869856</v>
      </c>
      <c r="S32" s="6">
        <f t="shared" si="2"/>
        <v>27144554229</v>
      </c>
      <c r="U32" s="7">
        <f t="shared" si="3"/>
        <v>2.0490599901304644E-2</v>
      </c>
      <c r="W32" s="6"/>
    </row>
    <row r="33" spans="1:23" ht="21" x14ac:dyDescent="0.55000000000000004">
      <c r="A33" s="24" t="s">
        <v>130</v>
      </c>
      <c r="C33" s="6">
        <v>0</v>
      </c>
      <c r="E33" s="6">
        <v>8331574386</v>
      </c>
      <c r="G33" s="6">
        <v>1564722127</v>
      </c>
      <c r="I33" s="6">
        <f t="shared" si="0"/>
        <v>9896296513</v>
      </c>
      <c r="K33" s="7">
        <f t="shared" si="1"/>
        <v>2.6619864042142935E-2</v>
      </c>
      <c r="M33" s="6">
        <v>0</v>
      </c>
      <c r="O33" s="6">
        <v>18749685549</v>
      </c>
      <c r="Q33" s="6">
        <v>1564722127</v>
      </c>
      <c r="S33" s="6">
        <f t="shared" si="2"/>
        <v>20314407676</v>
      </c>
      <c r="U33" s="7">
        <f t="shared" si="3"/>
        <v>1.5334729626033081E-2</v>
      </c>
      <c r="W33" s="6"/>
    </row>
    <row r="34" spans="1:23" ht="21" x14ac:dyDescent="0.55000000000000004">
      <c r="A34" s="24" t="s">
        <v>114</v>
      </c>
      <c r="C34" s="6">
        <v>0</v>
      </c>
      <c r="E34" s="6">
        <v>13544201743</v>
      </c>
      <c r="G34" s="6">
        <v>35305834</v>
      </c>
      <c r="I34" s="6">
        <f t="shared" si="0"/>
        <v>13579507577</v>
      </c>
      <c r="K34" s="7">
        <f t="shared" si="1"/>
        <v>3.6527265021226413E-2</v>
      </c>
      <c r="M34" s="6">
        <v>0</v>
      </c>
      <c r="O34" s="6">
        <v>20761679305</v>
      </c>
      <c r="Q34" s="6">
        <v>35305834</v>
      </c>
      <c r="S34" s="6">
        <f t="shared" si="2"/>
        <v>20796985139</v>
      </c>
      <c r="U34" s="7">
        <f t="shared" si="3"/>
        <v>1.5699012702199991E-2</v>
      </c>
      <c r="W34" s="6"/>
    </row>
    <row r="35" spans="1:23" ht="21" x14ac:dyDescent="0.55000000000000004">
      <c r="A35" s="24" t="s">
        <v>129</v>
      </c>
      <c r="C35" s="6">
        <v>0</v>
      </c>
      <c r="E35" s="6">
        <v>9394950550</v>
      </c>
      <c r="G35" s="6">
        <v>432854435</v>
      </c>
      <c r="I35" s="6">
        <f t="shared" si="0"/>
        <v>9827804985</v>
      </c>
      <c r="K35" s="7">
        <f t="shared" si="1"/>
        <v>2.64356299540673E-2</v>
      </c>
      <c r="M35" s="6">
        <v>0</v>
      </c>
      <c r="O35" s="6">
        <v>22790293019</v>
      </c>
      <c r="Q35" s="6">
        <v>432854435</v>
      </c>
      <c r="S35" s="6">
        <f t="shared" si="2"/>
        <v>23223147454</v>
      </c>
      <c r="U35" s="7">
        <f t="shared" si="3"/>
        <v>1.7530448977516547E-2</v>
      </c>
      <c r="W35" s="6"/>
    </row>
    <row r="36" spans="1:23" ht="21" x14ac:dyDescent="0.55000000000000004">
      <c r="A36" s="24" t="s">
        <v>18</v>
      </c>
      <c r="C36" s="6">
        <v>0</v>
      </c>
      <c r="E36" s="6">
        <v>-10882932479</v>
      </c>
      <c r="G36" s="6">
        <v>10283016671</v>
      </c>
      <c r="I36" s="6">
        <f t="shared" si="0"/>
        <v>-599915808</v>
      </c>
      <c r="K36" s="7">
        <f t="shared" si="1"/>
        <v>-1.6137023809577849E-3</v>
      </c>
      <c r="M36" s="6">
        <v>0</v>
      </c>
      <c r="O36" s="6">
        <v>4833352088</v>
      </c>
      <c r="Q36" s="6">
        <v>10283016671</v>
      </c>
      <c r="S36" s="6">
        <f t="shared" si="2"/>
        <v>15116368759</v>
      </c>
      <c r="U36" s="7">
        <f t="shared" si="3"/>
        <v>1.1410887855742874E-2</v>
      </c>
      <c r="W36" s="6"/>
    </row>
    <row r="37" spans="1:23" ht="21" x14ac:dyDescent="0.55000000000000004">
      <c r="A37" s="24" t="s">
        <v>158</v>
      </c>
      <c r="C37" s="6">
        <v>0</v>
      </c>
      <c r="E37" s="6">
        <v>-6322453604</v>
      </c>
      <c r="G37" s="6">
        <v>23376601</v>
      </c>
      <c r="I37" s="6">
        <f t="shared" si="0"/>
        <v>-6299077003</v>
      </c>
      <c r="K37" s="7">
        <f t="shared" si="1"/>
        <v>-1.6943770145789402E-2</v>
      </c>
      <c r="M37" s="6">
        <v>0</v>
      </c>
      <c r="O37" s="6">
        <v>1256775734</v>
      </c>
      <c r="Q37" s="6">
        <v>23376601</v>
      </c>
      <c r="S37" s="6">
        <f t="shared" si="2"/>
        <v>1280152335</v>
      </c>
      <c r="U37" s="7">
        <f t="shared" si="3"/>
        <v>9.6634813332767172E-4</v>
      </c>
      <c r="W37" s="6"/>
    </row>
    <row r="38" spans="1:23" ht="21" x14ac:dyDescent="0.55000000000000004">
      <c r="A38" s="24" t="s">
        <v>145</v>
      </c>
      <c r="C38" s="6">
        <v>0</v>
      </c>
      <c r="E38" s="6">
        <v>2004505179</v>
      </c>
      <c r="G38" s="6">
        <v>2057357640</v>
      </c>
      <c r="I38" s="6">
        <f t="shared" si="0"/>
        <v>4061862819</v>
      </c>
      <c r="K38" s="7">
        <f t="shared" si="1"/>
        <v>1.0925929296639238E-2</v>
      </c>
      <c r="M38" s="6">
        <v>0</v>
      </c>
      <c r="O38" s="6">
        <v>21657740537</v>
      </c>
      <c r="Q38" s="6">
        <v>2057357640</v>
      </c>
      <c r="S38" s="6">
        <f t="shared" si="2"/>
        <v>23715098177</v>
      </c>
      <c r="U38" s="7">
        <f t="shared" si="3"/>
        <v>1.7901807643093053E-2</v>
      </c>
      <c r="W38" s="6"/>
    </row>
    <row r="39" spans="1:23" ht="21" x14ac:dyDescent="0.55000000000000004">
      <c r="A39" s="24" t="s">
        <v>149</v>
      </c>
      <c r="C39" s="6">
        <v>0</v>
      </c>
      <c r="E39" s="6">
        <v>-2316705651</v>
      </c>
      <c r="G39" s="6">
        <v>850385464</v>
      </c>
      <c r="I39" s="6">
        <f t="shared" si="0"/>
        <v>-1466320187</v>
      </c>
      <c r="K39" s="7">
        <f t="shared" si="1"/>
        <v>-3.9442274156715742E-3</v>
      </c>
      <c r="M39" s="6">
        <v>0</v>
      </c>
      <c r="O39" s="6">
        <v>-1220139</v>
      </c>
      <c r="Q39" s="6">
        <v>850385464</v>
      </c>
      <c r="S39" s="6">
        <f t="shared" si="2"/>
        <v>849165325</v>
      </c>
      <c r="U39" s="7">
        <f t="shared" si="3"/>
        <v>6.4100912388706901E-4</v>
      </c>
      <c r="W39" s="6"/>
    </row>
    <row r="40" spans="1:23" ht="21" x14ac:dyDescent="0.55000000000000004">
      <c r="A40" s="24" t="s">
        <v>17</v>
      </c>
      <c r="C40" s="6">
        <v>0</v>
      </c>
      <c r="E40" s="6">
        <v>18243523460</v>
      </c>
      <c r="G40" s="6">
        <v>817416088</v>
      </c>
      <c r="I40" s="6">
        <f t="shared" si="0"/>
        <v>19060939548</v>
      </c>
      <c r="K40" s="7">
        <f t="shared" si="1"/>
        <v>5.1271666993479195E-2</v>
      </c>
      <c r="M40" s="6">
        <v>0</v>
      </c>
      <c r="O40" s="6">
        <v>17172403515</v>
      </c>
      <c r="Q40" s="6">
        <v>817416088</v>
      </c>
      <c r="S40" s="6">
        <f t="shared" si="2"/>
        <v>17989819603</v>
      </c>
      <c r="U40" s="7">
        <f t="shared" si="3"/>
        <v>1.3579968662292528E-2</v>
      </c>
      <c r="W40" s="6"/>
    </row>
    <row r="41" spans="1:23" ht="21" x14ac:dyDescent="0.55000000000000004">
      <c r="A41" s="24" t="s">
        <v>156</v>
      </c>
      <c r="C41" s="6">
        <v>0</v>
      </c>
      <c r="E41" s="6">
        <v>-1579115517</v>
      </c>
      <c r="G41" s="6">
        <v>470711</v>
      </c>
      <c r="I41" s="6">
        <f t="shared" si="0"/>
        <v>-1578644806</v>
      </c>
      <c r="K41" s="7">
        <f t="shared" si="1"/>
        <v>-4.2463673204771431E-3</v>
      </c>
      <c r="M41" s="6">
        <v>0</v>
      </c>
      <c r="O41" s="6">
        <v>1638385848</v>
      </c>
      <c r="Q41" s="6">
        <v>-234881967</v>
      </c>
      <c r="S41" s="6">
        <f t="shared" si="2"/>
        <v>1403503881</v>
      </c>
      <c r="U41" s="7">
        <f t="shared" si="3"/>
        <v>1.0594624705523759E-3</v>
      </c>
      <c r="W41" s="6"/>
    </row>
    <row r="42" spans="1:23" ht="21" x14ac:dyDescent="0.55000000000000004">
      <c r="A42" s="24" t="s">
        <v>15</v>
      </c>
      <c r="C42" s="6">
        <v>0</v>
      </c>
      <c r="E42" s="6">
        <v>4725194614</v>
      </c>
      <c r="G42" s="6">
        <v>1235695375</v>
      </c>
      <c r="I42" s="6">
        <f t="shared" si="0"/>
        <v>5960889989</v>
      </c>
      <c r="K42" s="7">
        <f t="shared" si="1"/>
        <v>1.6034087182908045E-2</v>
      </c>
      <c r="M42" s="6">
        <v>0</v>
      </c>
      <c r="O42" s="6">
        <v>6756829739</v>
      </c>
      <c r="Q42" s="6">
        <v>1235695375</v>
      </c>
      <c r="S42" s="6">
        <f t="shared" si="2"/>
        <v>7992525114</v>
      </c>
      <c r="U42" s="7">
        <f t="shared" si="3"/>
        <v>6.033314562120794E-3</v>
      </c>
      <c r="W42" s="6"/>
    </row>
    <row r="43" spans="1:23" ht="21" x14ac:dyDescent="0.55000000000000004">
      <c r="A43" s="24" t="s">
        <v>115</v>
      </c>
      <c r="C43" s="6">
        <v>0</v>
      </c>
      <c r="E43" s="6">
        <v>-6276415721</v>
      </c>
      <c r="G43" s="6">
        <v>689926730</v>
      </c>
      <c r="I43" s="6">
        <f t="shared" si="0"/>
        <v>-5586488991</v>
      </c>
      <c r="K43" s="7">
        <f t="shared" si="1"/>
        <v>-1.5026992897595312E-2</v>
      </c>
      <c r="M43" s="6">
        <v>0</v>
      </c>
      <c r="O43" s="6">
        <v>3242455906</v>
      </c>
      <c r="Q43" s="6">
        <v>689926730</v>
      </c>
      <c r="S43" s="6">
        <f t="shared" si="2"/>
        <v>3932382636</v>
      </c>
      <c r="U43" s="7">
        <f t="shared" si="3"/>
        <v>2.9684362680389514E-3</v>
      </c>
      <c r="W43" s="6"/>
    </row>
    <row r="44" spans="1:23" ht="21" x14ac:dyDescent="0.55000000000000004">
      <c r="A44" s="24" t="s">
        <v>90</v>
      </c>
      <c r="C44" s="6">
        <v>0</v>
      </c>
      <c r="E44" s="6">
        <v>-11955558059</v>
      </c>
      <c r="G44" s="6">
        <v>-271311124</v>
      </c>
      <c r="I44" s="6">
        <f t="shared" si="0"/>
        <v>-12226869183</v>
      </c>
      <c r="K44" s="7">
        <f t="shared" si="1"/>
        <v>-3.2888828147476429E-2</v>
      </c>
      <c r="M44" s="6">
        <v>0</v>
      </c>
      <c r="O44" s="6">
        <v>-3020850586</v>
      </c>
      <c r="Q44" s="6">
        <v>-271311124</v>
      </c>
      <c r="S44" s="6">
        <f t="shared" si="2"/>
        <v>-3292161710</v>
      </c>
      <c r="U44" s="7">
        <f t="shared" si="3"/>
        <v>-2.4851529275782135E-3</v>
      </c>
      <c r="W44" s="6"/>
    </row>
    <row r="45" spans="1:23" ht="21" x14ac:dyDescent="0.55000000000000004">
      <c r="A45" s="24" t="s">
        <v>157</v>
      </c>
      <c r="C45" s="6">
        <v>0</v>
      </c>
      <c r="E45" s="6">
        <v>-1029896252</v>
      </c>
      <c r="G45" s="6">
        <v>882589190</v>
      </c>
      <c r="I45" s="6">
        <f t="shared" si="0"/>
        <v>-147307062</v>
      </c>
      <c r="K45" s="7">
        <f t="shared" si="1"/>
        <v>-3.9623852799240797E-4</v>
      </c>
      <c r="M45" s="6">
        <v>0</v>
      </c>
      <c r="O45" s="6">
        <v>17061805961</v>
      </c>
      <c r="Q45" s="6">
        <v>882589190</v>
      </c>
      <c r="S45" s="6">
        <f t="shared" si="2"/>
        <v>17944395151</v>
      </c>
      <c r="U45" s="7">
        <f t="shared" si="3"/>
        <v>1.354567912252644E-2</v>
      </c>
      <c r="W45" s="6"/>
    </row>
    <row r="46" spans="1:23" ht="21" x14ac:dyDescent="0.55000000000000004">
      <c r="A46" s="24" t="s">
        <v>146</v>
      </c>
      <c r="C46" s="6">
        <v>0</v>
      </c>
      <c r="E46" s="6">
        <v>15796815649</v>
      </c>
      <c r="G46" s="6">
        <v>121261649</v>
      </c>
      <c r="I46" s="6">
        <f t="shared" si="0"/>
        <v>15918077298</v>
      </c>
      <c r="K46" s="7">
        <f t="shared" si="1"/>
        <v>4.2817740245399007E-2</v>
      </c>
      <c r="M46" s="6">
        <v>0</v>
      </c>
      <c r="O46" s="6">
        <v>23449220340</v>
      </c>
      <c r="Q46" s="6">
        <v>121261649</v>
      </c>
      <c r="S46" s="6">
        <f t="shared" si="2"/>
        <v>23570481989</v>
      </c>
      <c r="U46" s="7">
        <f t="shared" si="3"/>
        <v>1.7792641273199458E-2</v>
      </c>
      <c r="W46" s="6"/>
    </row>
    <row r="47" spans="1:23" ht="21" x14ac:dyDescent="0.55000000000000004">
      <c r="A47" s="24" t="s">
        <v>127</v>
      </c>
      <c r="C47" s="6">
        <v>0</v>
      </c>
      <c r="E47" s="6">
        <v>34720343819</v>
      </c>
      <c r="G47" s="6">
        <v>836036716</v>
      </c>
      <c r="I47" s="6">
        <f t="shared" si="0"/>
        <v>35556380535</v>
      </c>
      <c r="K47" s="7">
        <f t="shared" si="1"/>
        <v>9.5642447094127142E-2</v>
      </c>
      <c r="M47" s="6">
        <v>0</v>
      </c>
      <c r="O47" s="6">
        <v>50288635078</v>
      </c>
      <c r="Q47" s="6">
        <v>836036716</v>
      </c>
      <c r="S47" s="6">
        <f t="shared" si="2"/>
        <v>51124671794</v>
      </c>
      <c r="U47" s="7">
        <f t="shared" si="3"/>
        <v>3.859246263462994E-2</v>
      </c>
      <c r="W47" s="6"/>
    </row>
    <row r="48" spans="1:23" ht="21" x14ac:dyDescent="0.55000000000000004">
      <c r="A48" s="24" t="s">
        <v>150</v>
      </c>
      <c r="C48" s="6">
        <v>0</v>
      </c>
      <c r="E48" s="6">
        <v>-4209629782</v>
      </c>
      <c r="G48" s="6">
        <v>-514564074</v>
      </c>
      <c r="I48" s="6">
        <f t="shared" si="0"/>
        <v>-4724193856</v>
      </c>
      <c r="K48" s="7">
        <f t="shared" si="1"/>
        <v>-1.2707521241936233E-2</v>
      </c>
      <c r="M48" s="6">
        <v>0</v>
      </c>
      <c r="O48" s="6">
        <v>-1140325871</v>
      </c>
      <c r="Q48" s="6">
        <v>-279217060</v>
      </c>
      <c r="S48" s="6">
        <f t="shared" si="2"/>
        <v>-1419542931</v>
      </c>
      <c r="U48" s="7">
        <f t="shared" si="3"/>
        <v>-1.071569862465112E-3</v>
      </c>
      <c r="W48" s="6"/>
    </row>
    <row r="49" spans="1:23" ht="21" x14ac:dyDescent="0.55000000000000004">
      <c r="A49" s="24" t="s">
        <v>109</v>
      </c>
      <c r="C49" s="6">
        <v>0</v>
      </c>
      <c r="E49" s="6">
        <v>0</v>
      </c>
      <c r="G49" s="6">
        <v>25566853829</v>
      </c>
      <c r="I49" s="6">
        <f t="shared" si="0"/>
        <v>25566853829</v>
      </c>
      <c r="K49" s="7">
        <f t="shared" si="1"/>
        <v>6.8771804888756921E-2</v>
      </c>
      <c r="M49" s="6">
        <v>0</v>
      </c>
      <c r="O49" s="6">
        <v>0</v>
      </c>
      <c r="Q49" s="6">
        <v>25566853829</v>
      </c>
      <c r="S49" s="6">
        <f t="shared" si="2"/>
        <v>25566853829</v>
      </c>
      <c r="U49" s="7">
        <f t="shared" si="3"/>
        <v>1.9299641767021099E-2</v>
      </c>
      <c r="W49" s="6"/>
    </row>
    <row r="50" spans="1:23" ht="21" x14ac:dyDescent="0.55000000000000004">
      <c r="A50" s="24" t="s">
        <v>98</v>
      </c>
      <c r="C50" s="6">
        <v>0</v>
      </c>
      <c r="E50" s="6">
        <v>14262167162</v>
      </c>
      <c r="G50" s="6">
        <v>676133615</v>
      </c>
      <c r="I50" s="6">
        <f t="shared" si="0"/>
        <v>14938300777</v>
      </c>
      <c r="K50" s="7">
        <f t="shared" si="1"/>
        <v>4.0182257593232865E-2</v>
      </c>
      <c r="M50" s="6">
        <v>0</v>
      </c>
      <c r="O50" s="6">
        <v>17619350197</v>
      </c>
      <c r="Q50" s="6">
        <v>676133615</v>
      </c>
      <c r="S50" s="6">
        <f t="shared" si="2"/>
        <v>18295483812</v>
      </c>
      <c r="U50" s="7">
        <f t="shared" si="3"/>
        <v>1.3810705293954595E-2</v>
      </c>
      <c r="W50" s="6"/>
    </row>
    <row r="51" spans="1:23" ht="21" x14ac:dyDescent="0.55000000000000004">
      <c r="A51" s="24" t="s">
        <v>175</v>
      </c>
      <c r="C51" s="6">
        <v>0</v>
      </c>
      <c r="E51" s="6">
        <v>-2777927985</v>
      </c>
      <c r="G51" s="6">
        <v>86079987</v>
      </c>
      <c r="I51" s="6">
        <f t="shared" si="0"/>
        <v>-2691847998</v>
      </c>
      <c r="K51" s="7">
        <f t="shared" si="1"/>
        <v>-7.2407518948876346E-3</v>
      </c>
      <c r="M51" s="6">
        <v>0</v>
      </c>
      <c r="O51" s="6">
        <v>1133577944</v>
      </c>
      <c r="Q51" s="6">
        <v>323154644</v>
      </c>
      <c r="S51" s="6">
        <f t="shared" si="2"/>
        <v>1456732588</v>
      </c>
      <c r="U51" s="7">
        <f t="shared" si="3"/>
        <v>1.0996432054872502E-3</v>
      </c>
      <c r="W51" s="6"/>
    </row>
    <row r="52" spans="1:23" ht="21" x14ac:dyDescent="0.55000000000000004">
      <c r="A52" s="24" t="s">
        <v>132</v>
      </c>
      <c r="C52" s="6">
        <v>0</v>
      </c>
      <c r="E52" s="6">
        <v>6389583471</v>
      </c>
      <c r="G52" s="6">
        <v>1692071720</v>
      </c>
      <c r="I52" s="6">
        <f t="shared" si="0"/>
        <v>8081655191</v>
      </c>
      <c r="K52" s="7">
        <f t="shared" si="1"/>
        <v>2.1738694079880858E-2</v>
      </c>
      <c r="M52" s="6">
        <v>0</v>
      </c>
      <c r="O52" s="6">
        <v>12810817808</v>
      </c>
      <c r="Q52" s="6">
        <v>1692071720</v>
      </c>
      <c r="S52" s="6">
        <f t="shared" si="2"/>
        <v>14502889528</v>
      </c>
      <c r="U52" s="7">
        <f t="shared" si="3"/>
        <v>1.0947791008981942E-2</v>
      </c>
      <c r="W52" s="6"/>
    </row>
    <row r="53" spans="1:23" ht="21" x14ac:dyDescent="0.55000000000000004">
      <c r="A53" s="24" t="s">
        <v>154</v>
      </c>
      <c r="C53" s="6">
        <v>0</v>
      </c>
      <c r="E53" s="6">
        <v>7194086130</v>
      </c>
      <c r="G53" s="6">
        <v>136099524</v>
      </c>
      <c r="I53" s="6">
        <f t="shared" si="0"/>
        <v>7330185654</v>
      </c>
      <c r="K53" s="7">
        <f t="shared" si="1"/>
        <v>1.9717330140302615E-2</v>
      </c>
      <c r="M53" s="6">
        <v>0</v>
      </c>
      <c r="O53" s="6">
        <v>12319521414</v>
      </c>
      <c r="Q53" s="6">
        <v>136099524</v>
      </c>
      <c r="S53" s="6">
        <f t="shared" si="2"/>
        <v>12455620938</v>
      </c>
      <c r="U53" s="7">
        <f t="shared" si="3"/>
        <v>9.4023701037684419E-3</v>
      </c>
      <c r="W53" s="6"/>
    </row>
    <row r="54" spans="1:23" ht="21" x14ac:dyDescent="0.55000000000000004">
      <c r="A54" s="24" t="s">
        <v>191</v>
      </c>
      <c r="C54" s="6">
        <v>0</v>
      </c>
      <c r="E54" s="6">
        <v>0</v>
      </c>
      <c r="G54" s="6">
        <v>-168399912</v>
      </c>
      <c r="I54" s="6">
        <f t="shared" si="0"/>
        <v>-168399912</v>
      </c>
      <c r="K54" s="7">
        <f t="shared" si="1"/>
        <v>-4.5297579314242949E-4</v>
      </c>
      <c r="M54" s="6">
        <v>0</v>
      </c>
      <c r="O54" s="6">
        <v>0</v>
      </c>
      <c r="Q54" s="6">
        <v>-168399912</v>
      </c>
      <c r="S54" s="6">
        <f t="shared" si="2"/>
        <v>-168399912</v>
      </c>
      <c r="U54" s="7">
        <f t="shared" si="3"/>
        <v>-1.2711998108705101E-4</v>
      </c>
      <c r="W54" s="6"/>
    </row>
    <row r="55" spans="1:23" ht="21" x14ac:dyDescent="0.55000000000000004">
      <c r="A55" s="24" t="s">
        <v>138</v>
      </c>
      <c r="C55" s="6">
        <v>0</v>
      </c>
      <c r="E55" s="6">
        <v>-4983206423</v>
      </c>
      <c r="G55" s="6">
        <v>-743327067</v>
      </c>
      <c r="I55" s="6">
        <f t="shared" si="0"/>
        <v>-5726533490</v>
      </c>
      <c r="K55" s="7">
        <f t="shared" si="1"/>
        <v>-1.5403695992367471E-2</v>
      </c>
      <c r="M55" s="6">
        <v>0</v>
      </c>
      <c r="O55" s="6">
        <v>-2033045529</v>
      </c>
      <c r="Q55" s="6">
        <v>-743327067</v>
      </c>
      <c r="S55" s="6">
        <f t="shared" si="2"/>
        <v>-2776372596</v>
      </c>
      <c r="U55" s="7">
        <f t="shared" si="3"/>
        <v>-2.0957993843495992E-3</v>
      </c>
      <c r="W55" s="6"/>
    </row>
    <row r="56" spans="1:23" ht="21" x14ac:dyDescent="0.55000000000000004">
      <c r="A56" s="24" t="s">
        <v>30</v>
      </c>
      <c r="C56" s="6">
        <v>0</v>
      </c>
      <c r="E56" s="6">
        <v>21130653720</v>
      </c>
      <c r="G56" s="6">
        <v>3479677093</v>
      </c>
      <c r="I56" s="6">
        <f t="shared" si="0"/>
        <v>24610330813</v>
      </c>
      <c r="K56" s="7">
        <f t="shared" si="1"/>
        <v>6.6198871407463958E-2</v>
      </c>
      <c r="M56" s="6">
        <v>0</v>
      </c>
      <c r="O56" s="6">
        <v>35290708057</v>
      </c>
      <c r="Q56" s="6">
        <v>3479677093</v>
      </c>
      <c r="S56" s="6">
        <f t="shared" si="2"/>
        <v>38770385150</v>
      </c>
      <c r="U56" s="7">
        <f t="shared" si="3"/>
        <v>2.9266586712976925E-2</v>
      </c>
      <c r="W56" s="6"/>
    </row>
    <row r="57" spans="1:23" ht="21" x14ac:dyDescent="0.55000000000000004">
      <c r="A57" s="24" t="s">
        <v>81</v>
      </c>
      <c r="C57" s="6">
        <v>0</v>
      </c>
      <c r="E57" s="6">
        <v>6394476053</v>
      </c>
      <c r="G57" s="6">
        <v>2723533257</v>
      </c>
      <c r="I57" s="6">
        <f t="shared" si="0"/>
        <v>9118009310</v>
      </c>
      <c r="K57" s="7">
        <f t="shared" si="1"/>
        <v>2.4526363761266729E-2</v>
      </c>
      <c r="M57" s="6">
        <v>0</v>
      </c>
      <c r="O57" s="6">
        <v>16166959502</v>
      </c>
      <c r="Q57" s="6">
        <v>2723533257</v>
      </c>
      <c r="S57" s="6">
        <f t="shared" si="2"/>
        <v>18890492759</v>
      </c>
      <c r="U57" s="7">
        <f t="shared" si="3"/>
        <v>1.4259859484066441E-2</v>
      </c>
      <c r="W57" s="6"/>
    </row>
    <row r="58" spans="1:23" ht="21" x14ac:dyDescent="0.55000000000000004">
      <c r="A58" s="24" t="s">
        <v>159</v>
      </c>
      <c r="C58" s="6">
        <v>0</v>
      </c>
      <c r="E58" s="6">
        <v>18758628245</v>
      </c>
      <c r="G58" s="6">
        <v>1954240689</v>
      </c>
      <c r="I58" s="6">
        <f t="shared" si="0"/>
        <v>20712868934</v>
      </c>
      <c r="K58" s="7">
        <f t="shared" si="1"/>
        <v>5.5715161143515553E-2</v>
      </c>
      <c r="M58" s="6">
        <v>0</v>
      </c>
      <c r="O58" s="6">
        <v>39368357261</v>
      </c>
      <c r="Q58" s="6">
        <v>1954240689</v>
      </c>
      <c r="S58" s="6">
        <f t="shared" si="2"/>
        <v>41322597950</v>
      </c>
      <c r="U58" s="7">
        <f t="shared" si="3"/>
        <v>3.1193174672631732E-2</v>
      </c>
      <c r="W58" s="6"/>
    </row>
    <row r="59" spans="1:23" ht="21" x14ac:dyDescent="0.55000000000000004">
      <c r="A59" s="24" t="s">
        <v>31</v>
      </c>
      <c r="C59" s="6">
        <v>0</v>
      </c>
      <c r="E59" s="6">
        <v>4023173276</v>
      </c>
      <c r="G59" s="6">
        <v>429837584</v>
      </c>
      <c r="I59" s="6">
        <f t="shared" si="0"/>
        <v>4453010860</v>
      </c>
      <c r="K59" s="7">
        <f t="shared" si="1"/>
        <v>1.1978071141630716E-2</v>
      </c>
      <c r="M59" s="6">
        <v>0</v>
      </c>
      <c r="O59" s="6">
        <v>16717496466</v>
      </c>
      <c r="Q59" s="6">
        <v>429837584</v>
      </c>
      <c r="S59" s="6">
        <f t="shared" si="2"/>
        <v>17147334050</v>
      </c>
      <c r="U59" s="7">
        <f t="shared" si="3"/>
        <v>1.2944001895495917E-2</v>
      </c>
      <c r="W59" s="6"/>
    </row>
    <row r="60" spans="1:23" ht="21" x14ac:dyDescent="0.55000000000000004">
      <c r="A60" s="24" t="s">
        <v>110</v>
      </c>
      <c r="C60" s="6">
        <v>0</v>
      </c>
      <c r="E60" s="6">
        <v>-1975595731</v>
      </c>
      <c r="G60" s="6">
        <v>6153253</v>
      </c>
      <c r="I60" s="6">
        <f t="shared" si="0"/>
        <v>-1969442478</v>
      </c>
      <c r="K60" s="7">
        <f t="shared" si="1"/>
        <v>-5.2975667144080319E-3</v>
      </c>
      <c r="M60" s="6">
        <v>0</v>
      </c>
      <c r="O60" s="6">
        <v>6467028308</v>
      </c>
      <c r="Q60" s="6">
        <v>6153253</v>
      </c>
      <c r="S60" s="6">
        <f t="shared" si="2"/>
        <v>6473181561</v>
      </c>
      <c r="U60" s="7">
        <f t="shared" si="3"/>
        <v>4.8864082399720458E-3</v>
      </c>
      <c r="W60" s="6"/>
    </row>
    <row r="61" spans="1:23" ht="21" x14ac:dyDescent="0.55000000000000004">
      <c r="A61" s="24" t="s">
        <v>107</v>
      </c>
      <c r="C61" s="6">
        <v>0</v>
      </c>
      <c r="E61" s="6">
        <v>24928138142</v>
      </c>
      <c r="G61" s="6">
        <v>3938541273</v>
      </c>
      <c r="I61" s="6">
        <f t="shared" si="0"/>
        <v>28866679415</v>
      </c>
      <c r="K61" s="7">
        <f t="shared" si="1"/>
        <v>7.7647944396775387E-2</v>
      </c>
      <c r="M61" s="6">
        <v>0</v>
      </c>
      <c r="O61" s="6">
        <v>39230725251</v>
      </c>
      <c r="Q61" s="6">
        <v>3938541273</v>
      </c>
      <c r="S61" s="6">
        <f t="shared" si="2"/>
        <v>43169266524</v>
      </c>
      <c r="U61" s="7">
        <f t="shared" si="3"/>
        <v>3.2587168715817051E-2</v>
      </c>
      <c r="W61" s="6"/>
    </row>
    <row r="62" spans="1:23" ht="21" x14ac:dyDescent="0.55000000000000004">
      <c r="A62" s="24" t="s">
        <v>141</v>
      </c>
      <c r="C62" s="6">
        <v>0</v>
      </c>
      <c r="E62" s="6">
        <v>-2146006528</v>
      </c>
      <c r="G62" s="6">
        <v>219571295</v>
      </c>
      <c r="I62" s="6">
        <f t="shared" si="0"/>
        <v>-1926435233</v>
      </c>
      <c r="K62" s="7">
        <f t="shared" si="1"/>
        <v>-5.1818823254830204E-3</v>
      </c>
      <c r="M62" s="6">
        <v>0</v>
      </c>
      <c r="O62" s="6">
        <v>312200870</v>
      </c>
      <c r="Q62" s="6">
        <v>219571295</v>
      </c>
      <c r="S62" s="6">
        <f t="shared" si="2"/>
        <v>531772165</v>
      </c>
      <c r="U62" s="7">
        <f t="shared" si="3"/>
        <v>4.0141866319633331E-4</v>
      </c>
      <c r="W62" s="6"/>
    </row>
    <row r="63" spans="1:23" ht="21" x14ac:dyDescent="0.55000000000000004">
      <c r="A63" s="24" t="s">
        <v>95</v>
      </c>
      <c r="C63" s="6">
        <v>0</v>
      </c>
      <c r="E63" s="6">
        <v>-2466275333</v>
      </c>
      <c r="G63" s="6">
        <v>41223920</v>
      </c>
      <c r="I63" s="6">
        <f t="shared" si="0"/>
        <v>-2425051413</v>
      </c>
      <c r="K63" s="7">
        <f t="shared" si="1"/>
        <v>-6.5231007199982646E-3</v>
      </c>
      <c r="M63" s="6">
        <v>0</v>
      </c>
      <c r="O63" s="6">
        <v>11516067097</v>
      </c>
      <c r="Q63" s="6">
        <v>41223920</v>
      </c>
      <c r="S63" s="6">
        <f t="shared" si="2"/>
        <v>11557291017</v>
      </c>
      <c r="U63" s="7">
        <f t="shared" si="3"/>
        <v>8.7242481189573565E-3</v>
      </c>
      <c r="W63" s="6"/>
    </row>
    <row r="64" spans="1:23" ht="21" x14ac:dyDescent="0.55000000000000004">
      <c r="A64" s="24" t="s">
        <v>168</v>
      </c>
      <c r="C64" s="6">
        <v>0</v>
      </c>
      <c r="E64" s="6">
        <v>-904418828</v>
      </c>
      <c r="G64" s="6">
        <v>7959539150</v>
      </c>
      <c r="I64" s="6">
        <f t="shared" si="0"/>
        <v>7055120322</v>
      </c>
      <c r="K64" s="7">
        <f t="shared" si="1"/>
        <v>1.8977437016553918E-2</v>
      </c>
      <c r="M64" s="6">
        <v>0</v>
      </c>
      <c r="O64" s="6">
        <v>15671094703</v>
      </c>
      <c r="Q64" s="6">
        <v>7959539150</v>
      </c>
      <c r="S64" s="6">
        <f t="shared" si="2"/>
        <v>23630633853</v>
      </c>
      <c r="U64" s="7">
        <f t="shared" si="3"/>
        <v>1.7838048089172321E-2</v>
      </c>
      <c r="W64" s="6"/>
    </row>
    <row r="65" spans="1:23" ht="21" x14ac:dyDescent="0.55000000000000004">
      <c r="A65" s="24" t="s">
        <v>194</v>
      </c>
      <c r="C65" s="6">
        <v>0</v>
      </c>
      <c r="E65" s="6">
        <v>684278118</v>
      </c>
      <c r="G65" s="6">
        <v>1428575155</v>
      </c>
      <c r="I65" s="6">
        <f t="shared" si="0"/>
        <v>2112853273</v>
      </c>
      <c r="K65" s="7">
        <f t="shared" si="1"/>
        <v>5.6833247462193042E-3</v>
      </c>
      <c r="M65" s="6">
        <v>0</v>
      </c>
      <c r="O65" s="6">
        <v>684278118</v>
      </c>
      <c r="Q65" s="6">
        <v>1428575155</v>
      </c>
      <c r="S65" s="6">
        <f t="shared" si="2"/>
        <v>2112853273</v>
      </c>
      <c r="U65" s="7">
        <f t="shared" si="3"/>
        <v>1.5949287913135835E-3</v>
      </c>
      <c r="W65" s="6"/>
    </row>
    <row r="66" spans="1:23" ht="21" x14ac:dyDescent="0.55000000000000004">
      <c r="A66" s="24" t="s">
        <v>25</v>
      </c>
      <c r="C66" s="6">
        <v>0</v>
      </c>
      <c r="E66" s="6">
        <v>2529759243</v>
      </c>
      <c r="G66" s="6">
        <v>2501618949</v>
      </c>
      <c r="I66" s="6">
        <f t="shared" si="0"/>
        <v>5031378192</v>
      </c>
      <c r="K66" s="7">
        <f t="shared" si="1"/>
        <v>1.3533810677530062E-2</v>
      </c>
      <c r="M66" s="6">
        <v>0</v>
      </c>
      <c r="O66" s="6">
        <v>2859937005</v>
      </c>
      <c r="Q66" s="6">
        <v>2501618949</v>
      </c>
      <c r="S66" s="6">
        <f t="shared" si="2"/>
        <v>5361555954</v>
      </c>
      <c r="U66" s="7">
        <f t="shared" si="3"/>
        <v>4.0472758172797963E-3</v>
      </c>
      <c r="W66" s="6"/>
    </row>
    <row r="67" spans="1:23" ht="21" x14ac:dyDescent="0.55000000000000004">
      <c r="A67" s="24" t="s">
        <v>134</v>
      </c>
      <c r="C67" s="6">
        <v>0</v>
      </c>
      <c r="E67" s="6">
        <v>3312280925</v>
      </c>
      <c r="G67" s="6">
        <v>-1514</v>
      </c>
      <c r="I67" s="6">
        <f t="shared" si="0"/>
        <v>3312279411</v>
      </c>
      <c r="K67" s="7">
        <f t="shared" si="1"/>
        <v>8.9096388203995271E-3</v>
      </c>
      <c r="M67" s="6">
        <v>0</v>
      </c>
      <c r="O67" s="6">
        <v>9666284762</v>
      </c>
      <c r="Q67" s="6">
        <v>-1514</v>
      </c>
      <c r="S67" s="6">
        <f t="shared" si="2"/>
        <v>9666283248</v>
      </c>
      <c r="U67" s="7">
        <f t="shared" si="3"/>
        <v>7.2967837635677501E-3</v>
      </c>
      <c r="W67" s="6"/>
    </row>
    <row r="68" spans="1:23" ht="21" x14ac:dyDescent="0.55000000000000004">
      <c r="A68" s="24" t="s">
        <v>106</v>
      </c>
      <c r="C68" s="6">
        <v>0</v>
      </c>
      <c r="E68" s="6">
        <v>35978094386</v>
      </c>
      <c r="G68" s="6">
        <v>1398555569</v>
      </c>
      <c r="I68" s="6">
        <f t="shared" si="0"/>
        <v>37376649955</v>
      </c>
      <c r="K68" s="7">
        <f t="shared" si="1"/>
        <v>0.10053875597258671</v>
      </c>
      <c r="M68" s="6">
        <v>0</v>
      </c>
      <c r="O68" s="6">
        <v>35475882006</v>
      </c>
      <c r="Q68" s="6">
        <v>1398555569</v>
      </c>
      <c r="S68" s="6">
        <f t="shared" si="2"/>
        <v>36874437575</v>
      </c>
      <c r="U68" s="7">
        <f t="shared" si="3"/>
        <v>2.7835393448006333E-2</v>
      </c>
      <c r="W68" s="6"/>
    </row>
    <row r="69" spans="1:23" ht="21" x14ac:dyDescent="0.55000000000000004">
      <c r="A69" s="24" t="s">
        <v>126</v>
      </c>
      <c r="C69" s="6">
        <v>2928216710</v>
      </c>
      <c r="E69" s="6">
        <v>-1610712601</v>
      </c>
      <c r="G69" s="6">
        <v>318660498</v>
      </c>
      <c r="I69" s="6">
        <f t="shared" si="0"/>
        <v>1636164607</v>
      </c>
      <c r="K69" s="7">
        <f t="shared" si="1"/>
        <v>4.4010887640332993E-3</v>
      </c>
      <c r="M69" s="6">
        <v>2928216710</v>
      </c>
      <c r="O69" s="6">
        <v>-2261612658</v>
      </c>
      <c r="Q69" s="6">
        <v>173725540</v>
      </c>
      <c r="S69" s="6">
        <f t="shared" si="2"/>
        <v>840329592</v>
      </c>
      <c r="U69" s="7">
        <f t="shared" si="3"/>
        <v>6.343392972908994E-4</v>
      </c>
      <c r="W69" s="6"/>
    </row>
    <row r="70" spans="1:23" ht="21" x14ac:dyDescent="0.55000000000000004">
      <c r="A70" s="24" t="s">
        <v>20</v>
      </c>
      <c r="C70" s="6">
        <v>0</v>
      </c>
      <c r="E70" s="6">
        <v>8829473652</v>
      </c>
      <c r="G70" s="6">
        <v>7177329364</v>
      </c>
      <c r="I70" s="6">
        <f t="shared" si="0"/>
        <v>16006803016</v>
      </c>
      <c r="K70" s="7">
        <f t="shared" si="1"/>
        <v>4.305640190505107E-2</v>
      </c>
      <c r="M70" s="6">
        <v>0</v>
      </c>
      <c r="O70" s="6">
        <v>27777202101</v>
      </c>
      <c r="Q70" s="6">
        <v>7305538694</v>
      </c>
      <c r="S70" s="6">
        <f t="shared" si="2"/>
        <v>35082740795</v>
      </c>
      <c r="U70" s="7">
        <f t="shared" si="3"/>
        <v>2.6482895943213514E-2</v>
      </c>
      <c r="W70" s="6"/>
    </row>
    <row r="71" spans="1:23" ht="21" x14ac:dyDescent="0.55000000000000004">
      <c r="A71" s="24" t="s">
        <v>125</v>
      </c>
      <c r="C71" s="6">
        <v>0</v>
      </c>
      <c r="E71" s="6">
        <v>394053948</v>
      </c>
      <c r="G71" s="6">
        <v>1860839516</v>
      </c>
      <c r="I71" s="6">
        <f t="shared" si="0"/>
        <v>2254893464</v>
      </c>
      <c r="K71" s="7">
        <f t="shared" si="1"/>
        <v>6.0653960158071835E-3</v>
      </c>
      <c r="M71" s="6">
        <v>0</v>
      </c>
      <c r="O71" s="6">
        <v>3682237317</v>
      </c>
      <c r="Q71" s="6">
        <v>1860839516</v>
      </c>
      <c r="S71" s="6">
        <f t="shared" si="2"/>
        <v>5543076833</v>
      </c>
      <c r="U71" s="7">
        <f t="shared" si="3"/>
        <v>4.1843004180134643E-3</v>
      </c>
      <c r="W71" s="6"/>
    </row>
    <row r="72" spans="1:23" ht="21" x14ac:dyDescent="0.55000000000000004">
      <c r="A72" s="24" t="s">
        <v>171</v>
      </c>
      <c r="C72" s="6">
        <v>0</v>
      </c>
      <c r="E72" s="6">
        <v>0</v>
      </c>
      <c r="G72" s="6">
        <v>0</v>
      </c>
      <c r="I72" s="6">
        <f t="shared" si="0"/>
        <v>0</v>
      </c>
      <c r="K72" s="7">
        <f t="shared" si="1"/>
        <v>0</v>
      </c>
      <c r="M72" s="6">
        <v>0</v>
      </c>
      <c r="O72" s="6">
        <v>-47709516</v>
      </c>
      <c r="Q72" s="6">
        <v>-6216</v>
      </c>
      <c r="S72" s="6">
        <f t="shared" si="2"/>
        <v>-47715732</v>
      </c>
      <c r="U72" s="7">
        <f t="shared" si="3"/>
        <v>-3.6019157476725963E-5</v>
      </c>
      <c r="W72" s="6"/>
    </row>
    <row r="73" spans="1:23" ht="21" x14ac:dyDescent="0.55000000000000004">
      <c r="A73" s="24" t="s">
        <v>140</v>
      </c>
      <c r="C73" s="6">
        <v>0</v>
      </c>
      <c r="E73" s="6">
        <v>-3575566373</v>
      </c>
      <c r="G73" s="6">
        <v>0</v>
      </c>
      <c r="I73" s="6">
        <f t="shared" ref="I73:I136" si="4">C73+E73+G73</f>
        <v>-3575566373</v>
      </c>
      <c r="K73" s="7">
        <f t="shared" ref="K73:K136" si="5">I73/$I$139</f>
        <v>-9.6178495256165862E-3</v>
      </c>
      <c r="M73" s="6">
        <v>0</v>
      </c>
      <c r="O73" s="6">
        <v>3343956483</v>
      </c>
      <c r="Q73" s="6">
        <v>339497179</v>
      </c>
      <c r="S73" s="6">
        <f t="shared" ref="S73:S136" si="6">M73+O73+Q73</f>
        <v>3683453662</v>
      </c>
      <c r="U73" s="7">
        <f t="shared" ref="U73:U136" si="7">S73/$S$139</f>
        <v>2.7805273428436754E-3</v>
      </c>
      <c r="W73" s="6"/>
    </row>
    <row r="74" spans="1:23" ht="21" x14ac:dyDescent="0.55000000000000004">
      <c r="A74" s="24" t="s">
        <v>163</v>
      </c>
      <c r="C74" s="6">
        <v>0</v>
      </c>
      <c r="E74" s="6">
        <v>-9435169475</v>
      </c>
      <c r="G74" s="6">
        <v>0</v>
      </c>
      <c r="I74" s="6">
        <f t="shared" si="4"/>
        <v>-9435169475</v>
      </c>
      <c r="K74" s="7">
        <f t="shared" si="5"/>
        <v>-2.5379486993861167E-2</v>
      </c>
      <c r="M74" s="6">
        <v>0</v>
      </c>
      <c r="O74" s="6">
        <v>12833221784</v>
      </c>
      <c r="Q74" s="6">
        <v>212926576</v>
      </c>
      <c r="S74" s="6">
        <f t="shared" si="6"/>
        <v>13046148360</v>
      </c>
      <c r="U74" s="7">
        <f t="shared" si="7"/>
        <v>9.8481413267131734E-3</v>
      </c>
      <c r="W74" s="6"/>
    </row>
    <row r="75" spans="1:23" ht="21" x14ac:dyDescent="0.55000000000000004">
      <c r="A75" s="24" t="s">
        <v>113</v>
      </c>
      <c r="C75" s="6">
        <v>0</v>
      </c>
      <c r="E75" s="6">
        <v>-3524711978</v>
      </c>
      <c r="G75" s="6">
        <v>0</v>
      </c>
      <c r="I75" s="6">
        <f t="shared" si="4"/>
        <v>-3524711978</v>
      </c>
      <c r="K75" s="7">
        <f t="shared" si="5"/>
        <v>-9.4810572337660805E-3</v>
      </c>
      <c r="M75" s="6">
        <v>0</v>
      </c>
      <c r="O75" s="6">
        <v>3779500742</v>
      </c>
      <c r="Q75" s="6">
        <v>1787552</v>
      </c>
      <c r="S75" s="6">
        <f t="shared" si="6"/>
        <v>3781288294</v>
      </c>
      <c r="U75" s="7">
        <f t="shared" si="7"/>
        <v>2.8543797363621386E-3</v>
      </c>
      <c r="W75" s="6"/>
    </row>
    <row r="76" spans="1:23" ht="21" x14ac:dyDescent="0.55000000000000004">
      <c r="A76" s="24" t="s">
        <v>176</v>
      </c>
      <c r="C76" s="6">
        <v>0</v>
      </c>
      <c r="E76" s="6">
        <v>-5395796174</v>
      </c>
      <c r="G76" s="6">
        <v>0</v>
      </c>
      <c r="I76" s="6">
        <f t="shared" si="4"/>
        <v>-5395796174</v>
      </c>
      <c r="K76" s="7">
        <f t="shared" si="5"/>
        <v>-1.4514051833664476E-2</v>
      </c>
      <c r="M76" s="6">
        <v>0</v>
      </c>
      <c r="O76" s="6">
        <v>-1431522748</v>
      </c>
      <c r="Q76" s="6">
        <v>683602134</v>
      </c>
      <c r="S76" s="6">
        <f t="shared" si="6"/>
        <v>-747920614</v>
      </c>
      <c r="U76" s="7">
        <f t="shared" si="7"/>
        <v>-5.6458256525867764E-4</v>
      </c>
      <c r="W76" s="6"/>
    </row>
    <row r="77" spans="1:23" ht="21" x14ac:dyDescent="0.55000000000000004">
      <c r="A77" s="24" t="s">
        <v>161</v>
      </c>
      <c r="C77" s="6">
        <v>0</v>
      </c>
      <c r="E77" s="21">
        <v>22719876014</v>
      </c>
      <c r="G77" s="6">
        <v>0</v>
      </c>
      <c r="I77" s="6">
        <f t="shared" si="4"/>
        <v>22719876014</v>
      </c>
      <c r="K77" s="7">
        <f t="shared" si="5"/>
        <v>6.1113772182608439E-2</v>
      </c>
      <c r="M77" s="6">
        <v>0</v>
      </c>
      <c r="O77" s="21">
        <v>26351610643</v>
      </c>
      <c r="Q77" s="6">
        <v>-18771256</v>
      </c>
      <c r="S77" s="6">
        <f t="shared" si="6"/>
        <v>26332839387</v>
      </c>
      <c r="U77" s="7">
        <f t="shared" si="7"/>
        <v>1.9877861010068651E-2</v>
      </c>
      <c r="W77" s="6"/>
    </row>
    <row r="78" spans="1:23" ht="21" x14ac:dyDescent="0.55000000000000004">
      <c r="A78" s="24" t="s">
        <v>152</v>
      </c>
      <c r="C78" s="6">
        <v>0</v>
      </c>
      <c r="E78" s="21">
        <v>0</v>
      </c>
      <c r="G78" s="6">
        <v>0</v>
      </c>
      <c r="I78" s="6">
        <f t="shared" si="4"/>
        <v>0</v>
      </c>
      <c r="K78" s="7">
        <f t="shared" si="5"/>
        <v>0</v>
      </c>
      <c r="M78" s="6">
        <v>0</v>
      </c>
      <c r="O78" s="21">
        <v>0</v>
      </c>
      <c r="Q78" s="6">
        <v>14643526</v>
      </c>
      <c r="S78" s="6">
        <f t="shared" si="6"/>
        <v>14643526</v>
      </c>
      <c r="U78" s="7">
        <f t="shared" si="7"/>
        <v>1.1053953212088018E-5</v>
      </c>
      <c r="W78" s="6"/>
    </row>
    <row r="79" spans="1:23" ht="21" x14ac:dyDescent="0.55000000000000004">
      <c r="A79" s="24" t="s">
        <v>16</v>
      </c>
      <c r="C79" s="6">
        <v>0</v>
      </c>
      <c r="E79" s="21">
        <v>-13657773735</v>
      </c>
      <c r="G79" s="6">
        <v>0</v>
      </c>
      <c r="I79" s="6">
        <f t="shared" si="4"/>
        <v>-13657773735</v>
      </c>
      <c r="K79" s="7">
        <f t="shared" si="5"/>
        <v>-3.6737791704852356E-2</v>
      </c>
      <c r="M79" s="6">
        <v>0</v>
      </c>
      <c r="O79" s="21">
        <v>-185312483</v>
      </c>
      <c r="Q79" s="6">
        <v>186886334</v>
      </c>
      <c r="S79" s="6">
        <f t="shared" si="6"/>
        <v>1573851</v>
      </c>
      <c r="U79" s="7">
        <f t="shared" si="7"/>
        <v>1.1880523390881362E-6</v>
      </c>
      <c r="W79" s="6"/>
    </row>
    <row r="80" spans="1:23" ht="21" x14ac:dyDescent="0.55000000000000004">
      <c r="A80" s="24" t="s">
        <v>101</v>
      </c>
      <c r="C80" s="6">
        <v>0</v>
      </c>
      <c r="E80" s="21">
        <v>-14441985230</v>
      </c>
      <c r="G80" s="6">
        <v>0</v>
      </c>
      <c r="I80" s="6">
        <f t="shared" si="4"/>
        <v>-14441985230</v>
      </c>
      <c r="K80" s="7">
        <f t="shared" si="5"/>
        <v>-3.8847227628661121E-2</v>
      </c>
      <c r="M80" s="6">
        <v>0</v>
      </c>
      <c r="O80" s="21">
        <v>-13425286034</v>
      </c>
      <c r="Q80" s="6">
        <v>336312193</v>
      </c>
      <c r="S80" s="6">
        <f t="shared" si="6"/>
        <v>-13088973841</v>
      </c>
      <c r="U80" s="7">
        <f t="shared" si="7"/>
        <v>-9.8804689821739653E-3</v>
      </c>
      <c r="W80" s="6"/>
    </row>
    <row r="81" spans="1:23" ht="21" x14ac:dyDescent="0.55000000000000004">
      <c r="A81" s="24" t="s">
        <v>121</v>
      </c>
      <c r="C81" s="6">
        <v>0</v>
      </c>
      <c r="E81" s="21">
        <v>-9143537426</v>
      </c>
      <c r="G81" s="6">
        <v>0</v>
      </c>
      <c r="I81" s="6">
        <f t="shared" si="4"/>
        <v>-9143537426</v>
      </c>
      <c r="K81" s="7">
        <f t="shared" si="5"/>
        <v>-2.4595031365989301E-2</v>
      </c>
      <c r="M81" s="6">
        <v>3899435729</v>
      </c>
      <c r="O81" s="21">
        <v>-6241414146</v>
      </c>
      <c r="Q81" s="6">
        <v>0</v>
      </c>
      <c r="S81" s="6">
        <f t="shared" si="6"/>
        <v>-2341978417</v>
      </c>
      <c r="U81" s="7">
        <f t="shared" si="7"/>
        <v>-1.7678884064697233E-3</v>
      </c>
      <c r="W81" s="6"/>
    </row>
    <row r="82" spans="1:23" ht="21" x14ac:dyDescent="0.55000000000000004">
      <c r="A82" s="24" t="s">
        <v>147</v>
      </c>
      <c r="C82" s="6">
        <v>11188366207</v>
      </c>
      <c r="E82" s="21">
        <v>-10501214406</v>
      </c>
      <c r="G82" s="6">
        <v>0</v>
      </c>
      <c r="I82" s="6">
        <f t="shared" si="4"/>
        <v>687151801</v>
      </c>
      <c r="K82" s="7">
        <f t="shared" si="5"/>
        <v>1.8483568570227273E-3</v>
      </c>
      <c r="M82" s="6">
        <v>11188366207</v>
      </c>
      <c r="O82" s="21">
        <v>3910369143</v>
      </c>
      <c r="Q82" s="6">
        <v>0</v>
      </c>
      <c r="S82" s="6">
        <f t="shared" si="6"/>
        <v>15098735350</v>
      </c>
      <c r="U82" s="7">
        <f t="shared" si="7"/>
        <v>1.1397576930624456E-2</v>
      </c>
      <c r="W82" s="6"/>
    </row>
    <row r="83" spans="1:23" ht="21" x14ac:dyDescent="0.55000000000000004">
      <c r="A83" s="24" t="s">
        <v>104</v>
      </c>
      <c r="C83" s="6">
        <v>0</v>
      </c>
      <c r="E83" s="21">
        <v>-189348203</v>
      </c>
      <c r="G83" s="6">
        <v>0</v>
      </c>
      <c r="I83" s="6">
        <f t="shared" si="4"/>
        <v>-189348203</v>
      </c>
      <c r="K83" s="7">
        <f t="shared" si="5"/>
        <v>-5.0932421172535265E-4</v>
      </c>
      <c r="M83" s="6">
        <v>0</v>
      </c>
      <c r="O83" s="21">
        <v>129931291</v>
      </c>
      <c r="Q83" s="6">
        <v>0</v>
      </c>
      <c r="S83" s="6">
        <f t="shared" si="6"/>
        <v>129931291</v>
      </c>
      <c r="U83" s="7">
        <f t="shared" si="7"/>
        <v>9.8081186969599604E-5</v>
      </c>
      <c r="W83" s="6"/>
    </row>
    <row r="84" spans="1:23" ht="21" x14ac:dyDescent="0.55000000000000004">
      <c r="A84" s="24" t="s">
        <v>162</v>
      </c>
      <c r="C84" s="6">
        <v>0</v>
      </c>
      <c r="E84" s="21">
        <v>-9762812000</v>
      </c>
      <c r="G84" s="6">
        <v>0</v>
      </c>
      <c r="I84" s="6">
        <f t="shared" si="4"/>
        <v>-9762812000</v>
      </c>
      <c r="K84" s="7">
        <f t="shared" si="5"/>
        <v>-2.6260806531777928E-2</v>
      </c>
      <c r="M84" s="6">
        <v>0</v>
      </c>
      <c r="O84" s="21">
        <v>3708647790</v>
      </c>
      <c r="Q84" s="6">
        <v>0</v>
      </c>
      <c r="S84" s="6">
        <f t="shared" si="6"/>
        <v>3708647790</v>
      </c>
      <c r="U84" s="7">
        <f t="shared" si="7"/>
        <v>2.7995456251980319E-3</v>
      </c>
      <c r="W84" s="6"/>
    </row>
    <row r="85" spans="1:23" ht="21" x14ac:dyDescent="0.55000000000000004">
      <c r="A85" s="24" t="s">
        <v>179</v>
      </c>
      <c r="C85" s="6">
        <v>0</v>
      </c>
      <c r="E85" s="21">
        <v>-294985131</v>
      </c>
      <c r="G85" s="6">
        <v>0</v>
      </c>
      <c r="I85" s="6">
        <f t="shared" si="4"/>
        <v>-294985131</v>
      </c>
      <c r="K85" s="7">
        <f t="shared" si="5"/>
        <v>-7.9347502081799466E-4</v>
      </c>
      <c r="M85" s="6">
        <v>0</v>
      </c>
      <c r="O85" s="21">
        <v>-294985131</v>
      </c>
      <c r="Q85" s="6">
        <v>0</v>
      </c>
      <c r="S85" s="6">
        <f t="shared" si="6"/>
        <v>-294985131</v>
      </c>
      <c r="U85" s="7">
        <f t="shared" si="7"/>
        <v>-2.2267531988782313E-4</v>
      </c>
      <c r="W85" s="6"/>
    </row>
    <row r="86" spans="1:23" ht="21" x14ac:dyDescent="0.55000000000000004">
      <c r="A86" s="24" t="s">
        <v>120</v>
      </c>
      <c r="C86" s="6">
        <v>0</v>
      </c>
      <c r="E86" s="21">
        <v>-7188714277</v>
      </c>
      <c r="G86" s="6">
        <v>0</v>
      </c>
      <c r="I86" s="6">
        <f t="shared" si="4"/>
        <v>-7188714277</v>
      </c>
      <c r="K86" s="7">
        <f t="shared" si="5"/>
        <v>-1.9336788912920462E-2</v>
      </c>
      <c r="M86" s="6">
        <v>0</v>
      </c>
      <c r="O86" s="21">
        <v>-10653394433</v>
      </c>
      <c r="Q86" s="6">
        <v>0</v>
      </c>
      <c r="S86" s="6">
        <f t="shared" si="6"/>
        <v>-10653394433</v>
      </c>
      <c r="U86" s="7">
        <f t="shared" si="7"/>
        <v>-8.0419240292468469E-3</v>
      </c>
      <c r="W86" s="6"/>
    </row>
    <row r="87" spans="1:23" ht="21" x14ac:dyDescent="0.55000000000000004">
      <c r="A87" s="24" t="s">
        <v>184</v>
      </c>
      <c r="C87" s="6">
        <v>0</v>
      </c>
      <c r="E87" s="21">
        <v>-67446631</v>
      </c>
      <c r="G87" s="6">
        <v>0</v>
      </c>
      <c r="I87" s="6">
        <f t="shared" si="4"/>
        <v>-67446631</v>
      </c>
      <c r="K87" s="7">
        <f t="shared" si="5"/>
        <v>-1.8142343905743711E-4</v>
      </c>
      <c r="M87" s="6">
        <v>0</v>
      </c>
      <c r="O87" s="21">
        <v>-67446631</v>
      </c>
      <c r="Q87" s="6">
        <v>0</v>
      </c>
      <c r="S87" s="6">
        <f t="shared" si="6"/>
        <v>-67446631</v>
      </c>
      <c r="U87" s="7">
        <f t="shared" si="7"/>
        <v>-5.0913414118086406E-5</v>
      </c>
      <c r="W87" s="6"/>
    </row>
    <row r="88" spans="1:23" ht="21" x14ac:dyDescent="0.55000000000000004">
      <c r="A88" s="24" t="s">
        <v>86</v>
      </c>
      <c r="C88" s="6">
        <v>0</v>
      </c>
      <c r="E88" s="21">
        <v>-2179319242</v>
      </c>
      <c r="G88" s="6">
        <v>0</v>
      </c>
      <c r="I88" s="6">
        <f t="shared" si="4"/>
        <v>-2179319242</v>
      </c>
      <c r="K88" s="7">
        <f t="shared" si="5"/>
        <v>-5.8621103207910719E-3</v>
      </c>
      <c r="M88" s="6">
        <v>0</v>
      </c>
      <c r="O88" s="21">
        <v>6165210286</v>
      </c>
      <c r="Q88" s="6">
        <v>0</v>
      </c>
      <c r="S88" s="6">
        <f t="shared" si="6"/>
        <v>6165210286</v>
      </c>
      <c r="U88" s="7">
        <f t="shared" si="7"/>
        <v>4.6539300742271901E-3</v>
      </c>
      <c r="W88" s="6"/>
    </row>
    <row r="89" spans="1:23" ht="21" x14ac:dyDescent="0.55000000000000004">
      <c r="A89" s="24" t="s">
        <v>182</v>
      </c>
      <c r="C89" s="6">
        <v>0</v>
      </c>
      <c r="E89" s="21">
        <v>-1325537597</v>
      </c>
      <c r="G89" s="6">
        <v>0</v>
      </c>
      <c r="I89" s="6">
        <f t="shared" si="4"/>
        <v>-1325537597</v>
      </c>
      <c r="K89" s="7">
        <f t="shared" si="5"/>
        <v>-3.5655389436378389E-3</v>
      </c>
      <c r="M89" s="6">
        <v>0</v>
      </c>
      <c r="O89" s="21">
        <v>-1325537597</v>
      </c>
      <c r="Q89" s="6">
        <v>0</v>
      </c>
      <c r="S89" s="6">
        <f t="shared" si="6"/>
        <v>-1325537597</v>
      </c>
      <c r="U89" s="7">
        <f t="shared" si="7"/>
        <v>-1.0006080897525353E-3</v>
      </c>
      <c r="W89" s="6"/>
    </row>
    <row r="90" spans="1:23" ht="21" x14ac:dyDescent="0.55000000000000004">
      <c r="A90" s="24" t="s">
        <v>192</v>
      </c>
      <c r="C90" s="6">
        <v>0</v>
      </c>
      <c r="E90" s="21">
        <v>-332828847</v>
      </c>
      <c r="G90" s="6">
        <v>0</v>
      </c>
      <c r="I90" s="6">
        <f t="shared" si="4"/>
        <v>-332828847</v>
      </c>
      <c r="K90" s="7">
        <f t="shared" si="5"/>
        <v>-8.9527012906340069E-4</v>
      </c>
      <c r="M90" s="6">
        <v>0</v>
      </c>
      <c r="O90" s="21">
        <v>-332828847</v>
      </c>
      <c r="Q90" s="6">
        <v>0</v>
      </c>
      <c r="S90" s="6">
        <f t="shared" si="6"/>
        <v>-332828847</v>
      </c>
      <c r="U90" s="7">
        <f t="shared" si="7"/>
        <v>-2.5124239219237237E-4</v>
      </c>
      <c r="W90" s="6"/>
    </row>
    <row r="91" spans="1:23" ht="21" x14ac:dyDescent="0.55000000000000004">
      <c r="A91" s="24" t="s">
        <v>135</v>
      </c>
      <c r="C91" s="6">
        <v>0</v>
      </c>
      <c r="E91" s="21">
        <v>-6429400267</v>
      </c>
      <c r="G91" s="6">
        <v>0</v>
      </c>
      <c r="I91" s="6">
        <f t="shared" si="4"/>
        <v>-6429400267</v>
      </c>
      <c r="K91" s="7">
        <f t="shared" si="5"/>
        <v>-1.7294324271229268E-2</v>
      </c>
      <c r="M91" s="6">
        <v>0</v>
      </c>
      <c r="O91" s="21">
        <v>-1006012999</v>
      </c>
      <c r="Q91" s="6">
        <v>0</v>
      </c>
      <c r="S91" s="6">
        <f t="shared" si="6"/>
        <v>-1006012999</v>
      </c>
      <c r="U91" s="7">
        <f t="shared" si="7"/>
        <v>-7.594086712242906E-4</v>
      </c>
      <c r="W91" s="6"/>
    </row>
    <row r="92" spans="1:23" ht="21" x14ac:dyDescent="0.55000000000000004">
      <c r="A92" s="24" t="s">
        <v>143</v>
      </c>
      <c r="C92" s="6">
        <v>0</v>
      </c>
      <c r="E92" s="21">
        <v>-15753627557</v>
      </c>
      <c r="G92" s="6">
        <v>0</v>
      </c>
      <c r="I92" s="6">
        <f t="shared" si="4"/>
        <v>-15753627557</v>
      </c>
      <c r="K92" s="7">
        <f t="shared" si="5"/>
        <v>-4.2375389943805367E-2</v>
      </c>
      <c r="M92" s="6">
        <v>0</v>
      </c>
      <c r="O92" s="21">
        <v>-7075456482</v>
      </c>
      <c r="Q92" s="6">
        <v>0</v>
      </c>
      <c r="S92" s="6">
        <f t="shared" si="6"/>
        <v>-7075456482</v>
      </c>
      <c r="U92" s="7">
        <f t="shared" si="7"/>
        <v>-5.3410472932675429E-3</v>
      </c>
      <c r="W92" s="6"/>
    </row>
    <row r="93" spans="1:23" ht="21" x14ac:dyDescent="0.55000000000000004">
      <c r="A93" s="24" t="s">
        <v>103</v>
      </c>
      <c r="C93" s="6">
        <v>0</v>
      </c>
      <c r="E93" s="21">
        <v>2110263063</v>
      </c>
      <c r="G93" s="6">
        <v>0</v>
      </c>
      <c r="I93" s="6">
        <f t="shared" si="4"/>
        <v>2110263063</v>
      </c>
      <c r="K93" s="7">
        <f t="shared" si="5"/>
        <v>5.6763573884860323E-3</v>
      </c>
      <c r="M93" s="6">
        <v>0</v>
      </c>
      <c r="O93" s="21">
        <v>9398936214</v>
      </c>
      <c r="Q93" s="6">
        <v>0</v>
      </c>
      <c r="S93" s="6">
        <f t="shared" si="6"/>
        <v>9398936214</v>
      </c>
      <c r="U93" s="7">
        <f t="shared" si="7"/>
        <v>7.0949716040355102E-3</v>
      </c>
      <c r="W93" s="6"/>
    </row>
    <row r="94" spans="1:23" ht="21" x14ac:dyDescent="0.55000000000000004">
      <c r="A94" s="24" t="s">
        <v>170</v>
      </c>
      <c r="C94" s="6">
        <v>0</v>
      </c>
      <c r="E94" s="21">
        <v>2979301273</v>
      </c>
      <c r="G94" s="6">
        <v>0</v>
      </c>
      <c r="I94" s="6">
        <f t="shared" si="4"/>
        <v>2979301273</v>
      </c>
      <c r="K94" s="7">
        <f t="shared" si="5"/>
        <v>8.0139671162501851E-3</v>
      </c>
      <c r="M94" s="6">
        <v>0</v>
      </c>
      <c r="O94" s="21">
        <v>19576848664</v>
      </c>
      <c r="Q94" s="6">
        <v>0</v>
      </c>
      <c r="S94" s="6">
        <f t="shared" si="6"/>
        <v>19576848664</v>
      </c>
      <c r="U94" s="7">
        <f t="shared" si="7"/>
        <v>1.4777968719554556E-2</v>
      </c>
      <c r="W94" s="6"/>
    </row>
    <row r="95" spans="1:23" ht="21" x14ac:dyDescent="0.55000000000000004">
      <c r="A95" s="24" t="s">
        <v>118</v>
      </c>
      <c r="C95" s="6">
        <v>0</v>
      </c>
      <c r="E95" s="21">
        <v>-8616800961</v>
      </c>
      <c r="G95" s="6">
        <v>0</v>
      </c>
      <c r="I95" s="6">
        <f t="shared" si="4"/>
        <v>-8616800961</v>
      </c>
      <c r="K95" s="7">
        <f t="shared" si="5"/>
        <v>-2.3178172739540526E-2</v>
      </c>
      <c r="M95" s="6">
        <v>0</v>
      </c>
      <c r="O95" s="21">
        <v>-4059270363</v>
      </c>
      <c r="Q95" s="6">
        <v>0</v>
      </c>
      <c r="S95" s="6">
        <f t="shared" si="6"/>
        <v>-4059270363</v>
      </c>
      <c r="U95" s="7">
        <f t="shared" si="7"/>
        <v>-3.064219960945031E-3</v>
      </c>
      <c r="W95" s="6"/>
    </row>
    <row r="96" spans="1:23" ht="21" x14ac:dyDescent="0.55000000000000004">
      <c r="A96" s="24" t="s">
        <v>181</v>
      </c>
      <c r="C96" s="6">
        <v>0</v>
      </c>
      <c r="E96" s="21">
        <v>-77050827</v>
      </c>
      <c r="G96" s="6">
        <v>0</v>
      </c>
      <c r="I96" s="6">
        <f t="shared" si="4"/>
        <v>-77050827</v>
      </c>
      <c r="K96" s="7">
        <f t="shared" si="5"/>
        <v>-2.0725758735910219E-4</v>
      </c>
      <c r="M96" s="6">
        <v>0</v>
      </c>
      <c r="O96" s="21">
        <v>-77050827</v>
      </c>
      <c r="Q96" s="6">
        <v>0</v>
      </c>
      <c r="S96" s="6">
        <f t="shared" si="6"/>
        <v>-77050827</v>
      </c>
      <c r="U96" s="7">
        <f t="shared" si="7"/>
        <v>-5.8163330103056345E-5</v>
      </c>
      <c r="W96" s="6"/>
    </row>
    <row r="97" spans="1:23" ht="21" x14ac:dyDescent="0.55000000000000004">
      <c r="A97" s="24" t="s">
        <v>139</v>
      </c>
      <c r="C97" s="6">
        <v>0</v>
      </c>
      <c r="E97" s="21">
        <v>-6357320737</v>
      </c>
      <c r="G97" s="6">
        <v>0</v>
      </c>
      <c r="I97" s="6">
        <f t="shared" si="4"/>
        <v>-6357320737</v>
      </c>
      <c r="K97" s="7">
        <f t="shared" si="5"/>
        <v>-1.7100438883266098E-2</v>
      </c>
      <c r="M97" s="6">
        <v>0</v>
      </c>
      <c r="O97" s="21">
        <v>1437255723</v>
      </c>
      <c r="Q97" s="6">
        <v>0</v>
      </c>
      <c r="S97" s="6">
        <f t="shared" si="6"/>
        <v>1437255723</v>
      </c>
      <c r="U97" s="7">
        <f t="shared" si="7"/>
        <v>1.0849407114002282E-3</v>
      </c>
      <c r="W97" s="6"/>
    </row>
    <row r="98" spans="1:23" ht="21" x14ac:dyDescent="0.55000000000000004">
      <c r="A98" s="24" t="s">
        <v>108</v>
      </c>
      <c r="C98" s="6">
        <v>0</v>
      </c>
      <c r="E98" s="21">
        <v>-2072507300</v>
      </c>
      <c r="G98" s="6">
        <v>0</v>
      </c>
      <c r="I98" s="6">
        <f t="shared" si="4"/>
        <v>-2072507300</v>
      </c>
      <c r="K98" s="7">
        <f t="shared" si="5"/>
        <v>-5.5747988633804927E-3</v>
      </c>
      <c r="M98" s="6">
        <v>0</v>
      </c>
      <c r="O98" s="21">
        <v>6754708917</v>
      </c>
      <c r="Q98" s="6">
        <v>0</v>
      </c>
      <c r="S98" s="6">
        <f t="shared" si="6"/>
        <v>6754708917</v>
      </c>
      <c r="U98" s="7">
        <f t="shared" si="7"/>
        <v>5.0989246940792632E-3</v>
      </c>
      <c r="W98" s="6"/>
    </row>
    <row r="99" spans="1:23" ht="21" x14ac:dyDescent="0.55000000000000004">
      <c r="A99" s="24" t="s">
        <v>85</v>
      </c>
      <c r="C99" s="6">
        <v>0</v>
      </c>
      <c r="E99" s="21">
        <v>-9854781884</v>
      </c>
      <c r="G99" s="6">
        <v>0</v>
      </c>
      <c r="I99" s="6">
        <f t="shared" si="4"/>
        <v>-9854781884</v>
      </c>
      <c r="K99" s="7">
        <f t="shared" si="5"/>
        <v>-2.6508194613252205E-2</v>
      </c>
      <c r="M99" s="6">
        <v>0</v>
      </c>
      <c r="O99" s="21">
        <v>123236854</v>
      </c>
      <c r="Q99" s="6">
        <v>0</v>
      </c>
      <c r="S99" s="6">
        <f t="shared" si="6"/>
        <v>123236854</v>
      </c>
      <c r="U99" s="7">
        <f t="shared" si="7"/>
        <v>9.3027759715858205E-5</v>
      </c>
      <c r="W99" s="6"/>
    </row>
    <row r="100" spans="1:23" ht="21" x14ac:dyDescent="0.55000000000000004">
      <c r="A100" s="24" t="s">
        <v>92</v>
      </c>
      <c r="C100" s="6">
        <v>0</v>
      </c>
      <c r="E100" s="21">
        <v>3808841599</v>
      </c>
      <c r="G100" s="6">
        <v>0</v>
      </c>
      <c r="I100" s="6">
        <f t="shared" si="4"/>
        <v>3808841599</v>
      </c>
      <c r="K100" s="7">
        <f t="shared" si="5"/>
        <v>1.0245332220012707E-2</v>
      </c>
      <c r="M100" s="6">
        <v>0</v>
      </c>
      <c r="O100" s="21">
        <v>8409343203</v>
      </c>
      <c r="Q100" s="6">
        <v>0</v>
      </c>
      <c r="S100" s="6">
        <f t="shared" si="6"/>
        <v>8409343203</v>
      </c>
      <c r="U100" s="7">
        <f t="shared" si="7"/>
        <v>6.3479578832551942E-3</v>
      </c>
      <c r="W100" s="6"/>
    </row>
    <row r="101" spans="1:23" ht="21" x14ac:dyDescent="0.55000000000000004">
      <c r="A101" s="24" t="s">
        <v>180</v>
      </c>
      <c r="C101" s="6">
        <v>0</v>
      </c>
      <c r="E101" s="21">
        <v>-247901179</v>
      </c>
      <c r="G101" s="6">
        <v>0</v>
      </c>
      <c r="I101" s="6">
        <f t="shared" si="4"/>
        <v>-247901179</v>
      </c>
      <c r="K101" s="7">
        <f t="shared" si="5"/>
        <v>-6.6682477350978888E-4</v>
      </c>
      <c r="M101" s="6">
        <v>0</v>
      </c>
      <c r="O101" s="21">
        <v>-247901179</v>
      </c>
      <c r="Q101" s="6">
        <v>0</v>
      </c>
      <c r="S101" s="6">
        <f t="shared" si="6"/>
        <v>-247901179</v>
      </c>
      <c r="U101" s="7">
        <f t="shared" si="7"/>
        <v>-1.8713307395278002E-4</v>
      </c>
      <c r="W101" s="6"/>
    </row>
    <row r="102" spans="1:23" ht="21" x14ac:dyDescent="0.55000000000000004">
      <c r="A102" s="24" t="s">
        <v>122</v>
      </c>
      <c r="C102" s="6">
        <v>0</v>
      </c>
      <c r="E102" s="21">
        <v>-3377336560</v>
      </c>
      <c r="G102" s="6">
        <v>0</v>
      </c>
      <c r="I102" s="6">
        <f t="shared" si="4"/>
        <v>-3377336560</v>
      </c>
      <c r="K102" s="7">
        <f t="shared" si="5"/>
        <v>-9.0846348362398459E-3</v>
      </c>
      <c r="M102" s="6">
        <v>0</v>
      </c>
      <c r="O102" s="21">
        <v>-169398152</v>
      </c>
      <c r="Q102" s="6">
        <v>0</v>
      </c>
      <c r="S102" s="6">
        <f t="shared" si="6"/>
        <v>-169398152</v>
      </c>
      <c r="U102" s="7">
        <f t="shared" si="7"/>
        <v>-1.2787352215731202E-4</v>
      </c>
      <c r="W102" s="6"/>
    </row>
    <row r="103" spans="1:23" ht="21" x14ac:dyDescent="0.55000000000000004">
      <c r="A103" s="24" t="s">
        <v>183</v>
      </c>
      <c r="C103" s="6">
        <v>0</v>
      </c>
      <c r="E103" s="21">
        <v>-65022344</v>
      </c>
      <c r="G103" s="6">
        <v>0</v>
      </c>
      <c r="I103" s="6">
        <f t="shared" si="4"/>
        <v>-65022344</v>
      </c>
      <c r="K103" s="7">
        <f t="shared" si="5"/>
        <v>-1.7490239451775896E-4</v>
      </c>
      <c r="M103" s="6">
        <v>0</v>
      </c>
      <c r="O103" s="21">
        <v>-65022344</v>
      </c>
      <c r="Q103" s="6">
        <v>0</v>
      </c>
      <c r="S103" s="6">
        <f t="shared" si="6"/>
        <v>-65022344</v>
      </c>
      <c r="U103" s="7">
        <f t="shared" si="7"/>
        <v>-4.908339346113034E-5</v>
      </c>
      <c r="W103" s="6"/>
    </row>
    <row r="104" spans="1:23" ht="21" x14ac:dyDescent="0.55000000000000004">
      <c r="A104" s="24" t="s">
        <v>102</v>
      </c>
      <c r="C104" s="6">
        <v>0</v>
      </c>
      <c r="E104" s="21">
        <v>-4349739381</v>
      </c>
      <c r="G104" s="6">
        <v>0</v>
      </c>
      <c r="I104" s="6">
        <f t="shared" si="4"/>
        <v>-4349739381</v>
      </c>
      <c r="K104" s="7">
        <f t="shared" si="5"/>
        <v>-1.1700283109835207E-2</v>
      </c>
      <c r="M104" s="6">
        <v>0</v>
      </c>
      <c r="O104" s="21">
        <v>1511660399</v>
      </c>
      <c r="Q104" s="6">
        <v>0</v>
      </c>
      <c r="S104" s="6">
        <f t="shared" si="6"/>
        <v>1511660399</v>
      </c>
      <c r="U104" s="7">
        <f t="shared" si="7"/>
        <v>1.1411065424483356E-3</v>
      </c>
      <c r="W104" s="6"/>
    </row>
    <row r="105" spans="1:23" ht="21" x14ac:dyDescent="0.55000000000000004">
      <c r="A105" s="24" t="s">
        <v>100</v>
      </c>
      <c r="C105" s="6">
        <v>0</v>
      </c>
      <c r="E105" s="21">
        <v>-6962075889</v>
      </c>
      <c r="G105" s="6">
        <v>0</v>
      </c>
      <c r="I105" s="6">
        <f t="shared" si="4"/>
        <v>-6962075889</v>
      </c>
      <c r="K105" s="7">
        <f t="shared" si="5"/>
        <v>-1.8727158525697805E-2</v>
      </c>
      <c r="M105" s="6">
        <v>0</v>
      </c>
      <c r="O105" s="21">
        <v>-6616031630</v>
      </c>
      <c r="Q105" s="6">
        <v>0</v>
      </c>
      <c r="S105" s="6">
        <f t="shared" si="6"/>
        <v>-6616031630</v>
      </c>
      <c r="U105" s="7">
        <f t="shared" si="7"/>
        <v>-4.9942414202504525E-3</v>
      </c>
      <c r="W105" s="6"/>
    </row>
    <row r="106" spans="1:23" ht="21" x14ac:dyDescent="0.55000000000000004">
      <c r="A106" s="24" t="s">
        <v>172</v>
      </c>
      <c r="C106" s="6">
        <v>0</v>
      </c>
      <c r="E106" s="21">
        <v>-7293734141</v>
      </c>
      <c r="G106" s="6">
        <v>0</v>
      </c>
      <c r="I106" s="6">
        <f t="shared" si="4"/>
        <v>-7293734141</v>
      </c>
      <c r="K106" s="7">
        <f t="shared" si="5"/>
        <v>-1.961927989302923E-2</v>
      </c>
      <c r="M106" s="6">
        <v>0</v>
      </c>
      <c r="O106" s="21">
        <v>5532817396</v>
      </c>
      <c r="Q106" s="6">
        <v>0</v>
      </c>
      <c r="S106" s="6">
        <f t="shared" si="6"/>
        <v>5532817396</v>
      </c>
      <c r="U106" s="7">
        <f t="shared" si="7"/>
        <v>4.176555880490168E-3</v>
      </c>
      <c r="W106" s="6"/>
    </row>
    <row r="107" spans="1:23" ht="21" x14ac:dyDescent="0.55000000000000004">
      <c r="A107" s="24" t="s">
        <v>19</v>
      </c>
      <c r="C107" s="6">
        <v>0</v>
      </c>
      <c r="E107" s="21">
        <v>5389059632</v>
      </c>
      <c r="G107" s="6">
        <v>0</v>
      </c>
      <c r="I107" s="6">
        <f t="shared" si="4"/>
        <v>5389059632</v>
      </c>
      <c r="K107" s="7">
        <f t="shared" si="5"/>
        <v>1.4495931334554671E-2</v>
      </c>
      <c r="M107" s="6">
        <v>0</v>
      </c>
      <c r="O107" s="21">
        <v>15929510027</v>
      </c>
      <c r="Q107" s="6">
        <v>0</v>
      </c>
      <c r="S107" s="6">
        <f t="shared" si="6"/>
        <v>15929510027</v>
      </c>
      <c r="U107" s="7">
        <f t="shared" si="7"/>
        <v>1.2024703512661154E-2</v>
      </c>
      <c r="W107" s="6"/>
    </row>
    <row r="108" spans="1:23" ht="21" x14ac:dyDescent="0.55000000000000004">
      <c r="A108" s="24" t="s">
        <v>188</v>
      </c>
      <c r="C108" s="6">
        <v>0</v>
      </c>
      <c r="E108" s="21">
        <v>-58328760</v>
      </c>
      <c r="G108" s="6">
        <v>0</v>
      </c>
      <c r="I108" s="6">
        <f t="shared" si="4"/>
        <v>-58328760</v>
      </c>
      <c r="K108" s="7">
        <f t="shared" si="5"/>
        <v>-1.5689744733366853E-4</v>
      </c>
      <c r="M108" s="6">
        <v>0</v>
      </c>
      <c r="O108" s="21">
        <v>-58328740</v>
      </c>
      <c r="Q108" s="6">
        <v>0</v>
      </c>
      <c r="S108" s="6">
        <f t="shared" si="6"/>
        <v>-58328740</v>
      </c>
      <c r="U108" s="7">
        <f t="shared" si="7"/>
        <v>-4.4030595013799743E-5</v>
      </c>
      <c r="W108" s="6"/>
    </row>
    <row r="109" spans="1:23" ht="21" x14ac:dyDescent="0.55000000000000004">
      <c r="A109" s="24" t="s">
        <v>116</v>
      </c>
      <c r="C109" s="6">
        <v>0</v>
      </c>
      <c r="E109" s="21">
        <v>4230794265</v>
      </c>
      <c r="G109" s="6">
        <v>0</v>
      </c>
      <c r="I109" s="6">
        <f t="shared" si="4"/>
        <v>4230794265</v>
      </c>
      <c r="K109" s="7">
        <f t="shared" si="5"/>
        <v>1.1380334853208338E-2</v>
      </c>
      <c r="M109" s="6">
        <v>0</v>
      </c>
      <c r="O109" s="21">
        <v>14854290479</v>
      </c>
      <c r="Q109" s="6">
        <v>0</v>
      </c>
      <c r="S109" s="6">
        <f t="shared" si="6"/>
        <v>14854290479</v>
      </c>
      <c r="U109" s="7">
        <f t="shared" si="7"/>
        <v>1.121305291865023E-2</v>
      </c>
      <c r="W109" s="6"/>
    </row>
    <row r="110" spans="1:23" ht="21" x14ac:dyDescent="0.55000000000000004">
      <c r="A110" s="24" t="s">
        <v>112</v>
      </c>
      <c r="C110" s="6">
        <v>0</v>
      </c>
      <c r="E110" s="21">
        <v>-10045193351</v>
      </c>
      <c r="G110" s="6">
        <v>0</v>
      </c>
      <c r="I110" s="6">
        <f t="shared" si="4"/>
        <v>-10045193351</v>
      </c>
      <c r="K110" s="7">
        <f t="shared" si="5"/>
        <v>-2.7020378879047659E-2</v>
      </c>
      <c r="M110" s="6">
        <v>0</v>
      </c>
      <c r="O110" s="21">
        <v>-5457315982</v>
      </c>
      <c r="Q110" s="6">
        <v>0</v>
      </c>
      <c r="S110" s="6">
        <f t="shared" si="6"/>
        <v>-5457315982</v>
      </c>
      <c r="U110" s="7">
        <f t="shared" si="7"/>
        <v>-4.1195621552219171E-3</v>
      </c>
      <c r="W110" s="6"/>
    </row>
    <row r="111" spans="1:23" ht="21" x14ac:dyDescent="0.55000000000000004">
      <c r="A111" s="24" t="s">
        <v>89</v>
      </c>
      <c r="C111" s="6">
        <v>0</v>
      </c>
      <c r="E111" s="21">
        <v>-11010451171</v>
      </c>
      <c r="G111" s="6">
        <v>0</v>
      </c>
      <c r="I111" s="6">
        <f t="shared" si="4"/>
        <v>-11010451171</v>
      </c>
      <c r="K111" s="7">
        <f t="shared" si="5"/>
        <v>-2.9616807947261375E-2</v>
      </c>
      <c r="M111" s="6">
        <v>0</v>
      </c>
      <c r="O111" s="21">
        <v>207297234</v>
      </c>
      <c r="Q111" s="6">
        <v>0</v>
      </c>
      <c r="S111" s="6">
        <f t="shared" si="6"/>
        <v>207297234</v>
      </c>
      <c r="U111" s="7">
        <f t="shared" si="7"/>
        <v>1.5648238857439537E-4</v>
      </c>
      <c r="W111" s="6"/>
    </row>
    <row r="112" spans="1:23" ht="21" x14ac:dyDescent="0.55000000000000004">
      <c r="A112" s="24" t="s">
        <v>93</v>
      </c>
      <c r="C112" s="6">
        <v>0</v>
      </c>
      <c r="E112" s="21">
        <v>-3797917086</v>
      </c>
      <c r="G112" s="6">
        <v>0</v>
      </c>
      <c r="I112" s="6">
        <f t="shared" si="4"/>
        <v>-3797917086</v>
      </c>
      <c r="K112" s="7">
        <f t="shared" si="5"/>
        <v>-1.0215946575554235E-2</v>
      </c>
      <c r="M112" s="6">
        <v>0</v>
      </c>
      <c r="O112" s="21">
        <v>4658102643</v>
      </c>
      <c r="Q112" s="6">
        <v>0</v>
      </c>
      <c r="S112" s="6">
        <f t="shared" si="6"/>
        <v>4658102643</v>
      </c>
      <c r="U112" s="7">
        <f t="shared" si="7"/>
        <v>3.5162602690653562E-3</v>
      </c>
      <c r="W112" s="6"/>
    </row>
    <row r="113" spans="1:23" ht="21" x14ac:dyDescent="0.55000000000000004">
      <c r="A113" s="24" t="s">
        <v>111</v>
      </c>
      <c r="C113" s="6">
        <v>0</v>
      </c>
      <c r="E113" s="21">
        <v>-4338084577</v>
      </c>
      <c r="G113" s="6">
        <v>0</v>
      </c>
      <c r="I113" s="6">
        <f t="shared" si="4"/>
        <v>-4338084577</v>
      </c>
      <c r="K113" s="7">
        <f t="shared" si="5"/>
        <v>-1.1668933069190177E-2</v>
      </c>
      <c r="M113" s="6">
        <v>0</v>
      </c>
      <c r="O113" s="21">
        <v>-4126997374</v>
      </c>
      <c r="Q113" s="6">
        <v>0</v>
      </c>
      <c r="S113" s="6">
        <f t="shared" si="6"/>
        <v>-4126997374</v>
      </c>
      <c r="U113" s="7">
        <f t="shared" si="7"/>
        <v>-3.1153450254130131E-3</v>
      </c>
      <c r="W113" s="6"/>
    </row>
    <row r="114" spans="1:23" ht="21" x14ac:dyDescent="0.55000000000000004">
      <c r="A114" s="24" t="s">
        <v>185</v>
      </c>
      <c r="C114" s="6">
        <v>0</v>
      </c>
      <c r="E114" s="21">
        <v>88025230</v>
      </c>
      <c r="G114" s="6">
        <v>0</v>
      </c>
      <c r="I114" s="6">
        <f t="shared" si="4"/>
        <v>88025230</v>
      </c>
      <c r="K114" s="7">
        <f t="shared" si="5"/>
        <v>2.3677743000123883E-4</v>
      </c>
      <c r="M114" s="6">
        <v>0</v>
      </c>
      <c r="O114" s="21">
        <v>88025235</v>
      </c>
      <c r="Q114" s="6">
        <v>0</v>
      </c>
      <c r="S114" s="6">
        <f t="shared" si="6"/>
        <v>88025235</v>
      </c>
      <c r="U114" s="7">
        <f t="shared" si="7"/>
        <v>6.6447577528325668E-5</v>
      </c>
      <c r="W114" s="6"/>
    </row>
    <row r="115" spans="1:23" ht="21" x14ac:dyDescent="0.55000000000000004">
      <c r="A115" s="24" t="s">
        <v>97</v>
      </c>
      <c r="C115" s="6">
        <v>0</v>
      </c>
      <c r="E115" s="21">
        <v>-8644212144</v>
      </c>
      <c r="G115" s="6">
        <v>0</v>
      </c>
      <c r="I115" s="6">
        <f t="shared" si="4"/>
        <v>-8644212144</v>
      </c>
      <c r="K115" s="7">
        <f t="shared" si="5"/>
        <v>-2.3251905571184745E-2</v>
      </c>
      <c r="M115" s="6">
        <v>0</v>
      </c>
      <c r="O115" s="21">
        <v>-5556827252</v>
      </c>
      <c r="Q115" s="6">
        <v>0</v>
      </c>
      <c r="S115" s="6">
        <f t="shared" si="6"/>
        <v>-5556827252</v>
      </c>
      <c r="U115" s="7">
        <f t="shared" si="7"/>
        <v>-4.1946801918652408E-3</v>
      </c>
      <c r="W115" s="6"/>
    </row>
    <row r="116" spans="1:23" ht="21" x14ac:dyDescent="0.55000000000000004">
      <c r="A116" s="24" t="s">
        <v>84</v>
      </c>
      <c r="C116" s="6">
        <v>0</v>
      </c>
      <c r="E116" s="21">
        <v>-1976112501</v>
      </c>
      <c r="G116" s="6">
        <v>0</v>
      </c>
      <c r="I116" s="6">
        <f t="shared" si="4"/>
        <v>-1976112501</v>
      </c>
      <c r="K116" s="7">
        <f t="shared" si="5"/>
        <v>-5.3155082852961643E-3</v>
      </c>
      <c r="M116" s="6">
        <v>0</v>
      </c>
      <c r="O116" s="21">
        <v>6211466328</v>
      </c>
      <c r="Q116" s="6">
        <v>0</v>
      </c>
      <c r="S116" s="6">
        <f t="shared" si="6"/>
        <v>6211466328</v>
      </c>
      <c r="U116" s="7">
        <f t="shared" si="7"/>
        <v>4.6888473560378948E-3</v>
      </c>
      <c r="W116" s="6"/>
    </row>
    <row r="117" spans="1:23" ht="21" x14ac:dyDescent="0.55000000000000004">
      <c r="A117" s="24" t="s">
        <v>87</v>
      </c>
      <c r="C117" s="6">
        <v>0</v>
      </c>
      <c r="E117" s="21">
        <v>-2364204277</v>
      </c>
      <c r="G117" s="6">
        <v>0</v>
      </c>
      <c r="I117" s="6">
        <f t="shared" si="4"/>
        <v>-2364204277</v>
      </c>
      <c r="K117" s="7">
        <f t="shared" si="5"/>
        <v>-6.3594291398727043E-3</v>
      </c>
      <c r="M117" s="6">
        <v>0</v>
      </c>
      <c r="O117" s="21">
        <v>-665729628</v>
      </c>
      <c r="Q117" s="6">
        <v>0</v>
      </c>
      <c r="S117" s="6">
        <f t="shared" si="6"/>
        <v>-665729628</v>
      </c>
      <c r="U117" s="7">
        <f t="shared" si="7"/>
        <v>-5.0253908517748809E-4</v>
      </c>
      <c r="W117" s="6"/>
    </row>
    <row r="118" spans="1:23" ht="21" x14ac:dyDescent="0.55000000000000004">
      <c r="A118" s="24" t="s">
        <v>178</v>
      </c>
      <c r="C118" s="6">
        <v>0</v>
      </c>
      <c r="E118" s="21">
        <v>-3469925477</v>
      </c>
      <c r="G118" s="6">
        <v>0</v>
      </c>
      <c r="I118" s="6">
        <f t="shared" si="4"/>
        <v>-3469925477</v>
      </c>
      <c r="K118" s="7">
        <f t="shared" si="5"/>
        <v>-9.3336880430745003E-3</v>
      </c>
      <c r="M118" s="6">
        <v>0</v>
      </c>
      <c r="O118" s="21">
        <v>-3469925477</v>
      </c>
      <c r="Q118" s="6">
        <v>0</v>
      </c>
      <c r="S118" s="6">
        <f t="shared" si="6"/>
        <v>-3469925477</v>
      </c>
      <c r="U118" s="7">
        <f t="shared" si="7"/>
        <v>-2.6193413985258879E-3</v>
      </c>
      <c r="W118" s="6"/>
    </row>
    <row r="119" spans="1:23" ht="21" x14ac:dyDescent="0.55000000000000004">
      <c r="A119" s="24" t="s">
        <v>166</v>
      </c>
      <c r="C119" s="6">
        <v>0</v>
      </c>
      <c r="E119" s="21">
        <v>45679830212</v>
      </c>
      <c r="G119" s="6">
        <v>0</v>
      </c>
      <c r="I119" s="6">
        <f t="shared" si="4"/>
        <v>45679830212</v>
      </c>
      <c r="K119" s="7">
        <f t="shared" si="5"/>
        <v>0.1228733262098867</v>
      </c>
      <c r="M119" s="6">
        <v>0</v>
      </c>
      <c r="O119" s="21">
        <v>52491125323</v>
      </c>
      <c r="Q119" s="6">
        <v>0</v>
      </c>
      <c r="S119" s="6">
        <f t="shared" si="6"/>
        <v>52491125323</v>
      </c>
      <c r="U119" s="7">
        <f t="shared" si="7"/>
        <v>3.9623956919275491E-2</v>
      </c>
      <c r="W119" s="6"/>
    </row>
    <row r="120" spans="1:23" ht="21" x14ac:dyDescent="0.55000000000000004">
      <c r="A120" s="24" t="s">
        <v>186</v>
      </c>
      <c r="C120" s="6">
        <v>0</v>
      </c>
      <c r="E120" s="21">
        <v>-142408342</v>
      </c>
      <c r="G120" s="6">
        <v>0</v>
      </c>
      <c r="I120" s="6">
        <f t="shared" si="4"/>
        <v>-142408342</v>
      </c>
      <c r="K120" s="7">
        <f t="shared" si="5"/>
        <v>-3.8306155211974432E-4</v>
      </c>
      <c r="M120" s="6">
        <v>0</v>
      </c>
      <c r="O120" s="21">
        <v>-142408332</v>
      </c>
      <c r="Q120" s="6">
        <v>0</v>
      </c>
      <c r="S120" s="6">
        <f t="shared" si="6"/>
        <v>-142408332</v>
      </c>
      <c r="U120" s="7">
        <f t="shared" si="7"/>
        <v>-1.0749972642787652E-4</v>
      </c>
      <c r="W120" s="6"/>
    </row>
    <row r="121" spans="1:23" ht="21" x14ac:dyDescent="0.55000000000000004">
      <c r="A121" s="24" t="s">
        <v>24</v>
      </c>
      <c r="C121" s="6">
        <v>0</v>
      </c>
      <c r="E121" s="21">
        <v>27056265759</v>
      </c>
      <c r="G121" s="6">
        <v>0</v>
      </c>
      <c r="I121" s="6">
        <f t="shared" si="4"/>
        <v>27056265759</v>
      </c>
      <c r="K121" s="7">
        <f t="shared" si="5"/>
        <v>7.2778146354704643E-2</v>
      </c>
      <c r="M121" s="6">
        <v>0</v>
      </c>
      <c r="O121" s="21">
        <v>33640377993</v>
      </c>
      <c r="Q121" s="6">
        <v>0</v>
      </c>
      <c r="S121" s="6">
        <f t="shared" si="6"/>
        <v>33640377993</v>
      </c>
      <c r="U121" s="7">
        <f t="shared" si="7"/>
        <v>2.539410005292287E-2</v>
      </c>
      <c r="W121" s="6"/>
    </row>
    <row r="122" spans="1:23" ht="21" x14ac:dyDescent="0.55000000000000004">
      <c r="A122" s="24" t="s">
        <v>123</v>
      </c>
      <c r="C122" s="6">
        <v>0</v>
      </c>
      <c r="E122" s="21">
        <v>-1076892920</v>
      </c>
      <c r="G122" s="6">
        <v>0</v>
      </c>
      <c r="I122" s="6">
        <f t="shared" si="4"/>
        <v>-1076892920</v>
      </c>
      <c r="K122" s="7">
        <f t="shared" si="5"/>
        <v>-2.8967142486776769E-3</v>
      </c>
      <c r="M122" s="6">
        <v>0</v>
      </c>
      <c r="O122" s="21">
        <v>3693171305</v>
      </c>
      <c r="Q122" s="6">
        <v>0</v>
      </c>
      <c r="S122" s="6">
        <f t="shared" si="6"/>
        <v>3693171305</v>
      </c>
      <c r="U122" s="7">
        <f t="shared" si="7"/>
        <v>2.7878628965247883E-3</v>
      </c>
      <c r="W122" s="6"/>
    </row>
    <row r="123" spans="1:23" ht="21" x14ac:dyDescent="0.55000000000000004">
      <c r="A123" s="24" t="s">
        <v>169</v>
      </c>
      <c r="C123" s="6">
        <v>0</v>
      </c>
      <c r="E123" s="21">
        <v>-2000190900</v>
      </c>
      <c r="G123" s="6">
        <v>0</v>
      </c>
      <c r="I123" s="6">
        <f t="shared" si="4"/>
        <v>-2000190900</v>
      </c>
      <c r="K123" s="7">
        <f t="shared" si="5"/>
        <v>-5.3802763232071631E-3</v>
      </c>
      <c r="M123" s="6">
        <v>0</v>
      </c>
      <c r="O123" s="21">
        <v>18816479515</v>
      </c>
      <c r="Q123" s="6">
        <v>0</v>
      </c>
      <c r="S123" s="6">
        <f t="shared" si="6"/>
        <v>18816479515</v>
      </c>
      <c r="U123" s="7">
        <f t="shared" si="7"/>
        <v>1.4203989133151582E-2</v>
      </c>
      <c r="W123" s="6"/>
    </row>
    <row r="124" spans="1:23" ht="21" x14ac:dyDescent="0.55000000000000004">
      <c r="A124" s="24" t="s">
        <v>187</v>
      </c>
      <c r="C124" s="6">
        <v>0</v>
      </c>
      <c r="E124" s="21">
        <v>2886370</v>
      </c>
      <c r="G124" s="6">
        <v>0</v>
      </c>
      <c r="I124" s="6">
        <f t="shared" si="4"/>
        <v>2886370</v>
      </c>
      <c r="K124" s="7">
        <f t="shared" si="5"/>
        <v>7.7639930123746988E-6</v>
      </c>
      <c r="M124" s="6">
        <v>0</v>
      </c>
      <c r="O124" s="21">
        <v>2886377</v>
      </c>
      <c r="Q124" s="6">
        <v>0</v>
      </c>
      <c r="S124" s="6">
        <f t="shared" si="6"/>
        <v>2886377</v>
      </c>
      <c r="U124" s="7">
        <f t="shared" si="7"/>
        <v>2.1788383692866719E-6</v>
      </c>
      <c r="W124" s="6"/>
    </row>
    <row r="125" spans="1:23" ht="21" x14ac:dyDescent="0.55000000000000004">
      <c r="A125" s="24" t="s">
        <v>148</v>
      </c>
      <c r="C125" s="6">
        <v>0</v>
      </c>
      <c r="E125" s="21">
        <v>15208875951</v>
      </c>
      <c r="G125" s="6">
        <v>0</v>
      </c>
      <c r="I125" s="6">
        <f t="shared" si="4"/>
        <v>15208875951</v>
      </c>
      <c r="K125" s="7">
        <f t="shared" si="5"/>
        <v>4.0910072724438515E-2</v>
      </c>
      <c r="M125" s="6">
        <v>0</v>
      </c>
      <c r="O125" s="21">
        <v>29982351261</v>
      </c>
      <c r="Q125" s="6">
        <v>0</v>
      </c>
      <c r="S125" s="6">
        <f t="shared" si="6"/>
        <v>29982351261</v>
      </c>
      <c r="U125" s="7">
        <f t="shared" si="7"/>
        <v>2.2632766727595677E-2</v>
      </c>
      <c r="W125" s="6"/>
    </row>
    <row r="126" spans="1:23" ht="21" x14ac:dyDescent="0.55000000000000004">
      <c r="A126" s="24" t="s">
        <v>133</v>
      </c>
      <c r="C126" s="6">
        <v>0</v>
      </c>
      <c r="E126" s="21">
        <v>-4871582703</v>
      </c>
      <c r="G126" s="6">
        <v>0</v>
      </c>
      <c r="I126" s="6">
        <f t="shared" si="4"/>
        <v>-4871582703</v>
      </c>
      <c r="K126" s="7">
        <f t="shared" si="5"/>
        <v>-1.3103979761879957E-2</v>
      </c>
      <c r="M126" s="6">
        <v>0</v>
      </c>
      <c r="O126" s="21">
        <v>321908888</v>
      </c>
      <c r="Q126" s="6">
        <v>0</v>
      </c>
      <c r="S126" s="6">
        <f t="shared" si="6"/>
        <v>321908888</v>
      </c>
      <c r="U126" s="7">
        <f t="shared" si="7"/>
        <v>2.4299924666417653E-4</v>
      </c>
      <c r="W126" s="6"/>
    </row>
    <row r="127" spans="1:23" ht="21" x14ac:dyDescent="0.55000000000000004">
      <c r="A127" s="24" t="s">
        <v>167</v>
      </c>
      <c r="C127" s="6">
        <v>0</v>
      </c>
      <c r="E127" s="21">
        <v>-2321770247</v>
      </c>
      <c r="G127" s="6">
        <v>0</v>
      </c>
      <c r="I127" s="6">
        <f t="shared" si="4"/>
        <v>-2321770247</v>
      </c>
      <c r="K127" s="7">
        <f t="shared" si="5"/>
        <v>-6.2452866313215142E-3</v>
      </c>
      <c r="M127" s="6">
        <v>0</v>
      </c>
      <c r="O127" s="21">
        <v>8109488935</v>
      </c>
      <c r="Q127" s="6">
        <v>0</v>
      </c>
      <c r="S127" s="6">
        <f t="shared" si="6"/>
        <v>8109488935</v>
      </c>
      <c r="U127" s="7">
        <f t="shared" si="7"/>
        <v>6.1216069996690341E-3</v>
      </c>
      <c r="W127" s="6"/>
    </row>
    <row r="128" spans="1:23" ht="21" x14ac:dyDescent="0.55000000000000004">
      <c r="A128" s="24" t="s">
        <v>189</v>
      </c>
      <c r="C128" s="6">
        <v>0</v>
      </c>
      <c r="E128" s="21">
        <v>-221753196</v>
      </c>
      <c r="G128" s="6">
        <v>0</v>
      </c>
      <c r="I128" s="6">
        <f t="shared" si="4"/>
        <v>-221753196</v>
      </c>
      <c r="K128" s="7">
        <f t="shared" si="5"/>
        <v>-5.9648980006574246E-4</v>
      </c>
      <c r="M128" s="6">
        <v>0</v>
      </c>
      <c r="O128" s="21">
        <v>-221753186</v>
      </c>
      <c r="Q128" s="6">
        <v>0</v>
      </c>
      <c r="S128" s="6">
        <f t="shared" si="6"/>
        <v>-221753186</v>
      </c>
      <c r="U128" s="7">
        <f t="shared" si="7"/>
        <v>-1.6739474786847458E-4</v>
      </c>
      <c r="W128" s="6"/>
    </row>
    <row r="129" spans="1:23" ht="21" x14ac:dyDescent="0.55000000000000004">
      <c r="A129" s="24" t="s">
        <v>96</v>
      </c>
      <c r="C129" s="6">
        <v>0</v>
      </c>
      <c r="E129" s="21">
        <v>4688222480</v>
      </c>
      <c r="G129" s="6">
        <v>0</v>
      </c>
      <c r="I129" s="6">
        <f t="shared" si="4"/>
        <v>4688222480</v>
      </c>
      <c r="K129" s="7">
        <f t="shared" si="5"/>
        <v>1.2610762506254562E-2</v>
      </c>
      <c r="M129" s="6">
        <v>0</v>
      </c>
      <c r="O129" s="21">
        <v>13838347017</v>
      </c>
      <c r="Q129" s="6">
        <v>0</v>
      </c>
      <c r="S129" s="6">
        <f t="shared" si="6"/>
        <v>13838347017</v>
      </c>
      <c r="U129" s="7">
        <f t="shared" si="7"/>
        <v>1.0446148042387865E-2</v>
      </c>
      <c r="W129" s="6"/>
    </row>
    <row r="130" spans="1:23" ht="21" x14ac:dyDescent="0.55000000000000004">
      <c r="A130" s="24" t="s">
        <v>32</v>
      </c>
      <c r="C130" s="6">
        <v>0</v>
      </c>
      <c r="E130" s="21">
        <v>-7133393199</v>
      </c>
      <c r="G130" s="6">
        <v>0</v>
      </c>
      <c r="I130" s="6">
        <f t="shared" si="4"/>
        <v>-7133393199</v>
      </c>
      <c r="K130" s="7">
        <f t="shared" si="5"/>
        <v>-1.9187981773493071E-2</v>
      </c>
      <c r="M130" s="6">
        <v>0</v>
      </c>
      <c r="O130" s="21">
        <v>-4681794699</v>
      </c>
      <c r="Q130" s="6">
        <v>0</v>
      </c>
      <c r="S130" s="6">
        <f t="shared" si="6"/>
        <v>-4681794699</v>
      </c>
      <c r="U130" s="7">
        <f t="shared" si="7"/>
        <v>-3.5341446828685732E-3</v>
      </c>
      <c r="W130" s="6"/>
    </row>
    <row r="131" spans="1:23" ht="21" x14ac:dyDescent="0.55000000000000004">
      <c r="A131" s="24" t="s">
        <v>193</v>
      </c>
      <c r="C131" s="6">
        <v>0</v>
      </c>
      <c r="E131" s="21">
        <v>632700760</v>
      </c>
      <c r="G131" s="6">
        <v>0</v>
      </c>
      <c r="I131" s="6">
        <f t="shared" si="4"/>
        <v>632700760</v>
      </c>
      <c r="K131" s="7">
        <f t="shared" si="5"/>
        <v>1.7018900139497575E-3</v>
      </c>
      <c r="M131" s="6">
        <v>0</v>
      </c>
      <c r="O131" s="21">
        <v>632700760</v>
      </c>
      <c r="Q131" s="6">
        <v>0</v>
      </c>
      <c r="S131" s="6">
        <f t="shared" si="6"/>
        <v>632700760</v>
      </c>
      <c r="U131" s="7">
        <f t="shared" si="7"/>
        <v>4.776065954533444E-4</v>
      </c>
      <c r="W131" s="6"/>
    </row>
    <row r="132" spans="1:23" ht="21" x14ac:dyDescent="0.55000000000000004">
      <c r="A132" s="24" t="s">
        <v>142</v>
      </c>
      <c r="C132" s="6">
        <v>0</v>
      </c>
      <c r="E132" s="21">
        <v>-3725106602</v>
      </c>
      <c r="G132" s="6">
        <v>0</v>
      </c>
      <c r="I132" s="6">
        <f t="shared" si="4"/>
        <v>-3725106602</v>
      </c>
      <c r="K132" s="7">
        <f t="shared" si="5"/>
        <v>-1.002009500801313E-2</v>
      </c>
      <c r="M132" s="6">
        <v>0</v>
      </c>
      <c r="O132" s="21">
        <v>1424903112</v>
      </c>
      <c r="Q132" s="6">
        <v>0</v>
      </c>
      <c r="S132" s="6">
        <f t="shared" si="6"/>
        <v>1424903112</v>
      </c>
      <c r="U132" s="7">
        <f t="shared" si="7"/>
        <v>1.0756161003713596E-3</v>
      </c>
      <c r="W132" s="6"/>
    </row>
    <row r="133" spans="1:23" ht="21" x14ac:dyDescent="0.55000000000000004">
      <c r="A133" s="24" t="s">
        <v>137</v>
      </c>
      <c r="C133" s="6">
        <v>0</v>
      </c>
      <c r="E133" s="21">
        <v>-9686855104</v>
      </c>
      <c r="G133" s="6">
        <v>0</v>
      </c>
      <c r="I133" s="6">
        <f t="shared" si="4"/>
        <v>-9686855104</v>
      </c>
      <c r="K133" s="7">
        <f t="shared" si="5"/>
        <v>-2.6056491489082199E-2</v>
      </c>
      <c r="M133" s="6">
        <v>0</v>
      </c>
      <c r="O133" s="21">
        <v>1889302394</v>
      </c>
      <c r="Q133" s="6">
        <v>0</v>
      </c>
      <c r="S133" s="6">
        <f t="shared" si="6"/>
        <v>1889302394</v>
      </c>
      <c r="U133" s="7">
        <f t="shared" si="7"/>
        <v>1.4261770195758783E-3</v>
      </c>
      <c r="W133" s="6"/>
    </row>
    <row r="134" spans="1:23" ht="21" x14ac:dyDescent="0.55000000000000004">
      <c r="A134" s="24" t="s">
        <v>131</v>
      </c>
      <c r="C134" s="6">
        <v>0</v>
      </c>
      <c r="E134" s="21">
        <v>-8546670182</v>
      </c>
      <c r="G134" s="6">
        <v>0</v>
      </c>
      <c r="I134" s="6">
        <f t="shared" si="4"/>
        <v>-8546670182</v>
      </c>
      <c r="K134" s="7">
        <f t="shared" si="5"/>
        <v>-2.2989529260669699E-2</v>
      </c>
      <c r="M134" s="6">
        <v>0</v>
      </c>
      <c r="O134" s="21">
        <v>-2671953651</v>
      </c>
      <c r="Q134" s="6">
        <v>0</v>
      </c>
      <c r="S134" s="6">
        <f t="shared" si="6"/>
        <v>-2671953651</v>
      </c>
      <c r="U134" s="7">
        <f t="shared" si="7"/>
        <v>-2.0169766928417212E-3</v>
      </c>
      <c r="W134" s="6"/>
    </row>
    <row r="135" spans="1:23" ht="21" x14ac:dyDescent="0.55000000000000004">
      <c r="A135" s="24" t="s">
        <v>151</v>
      </c>
      <c r="C135" s="6">
        <v>0</v>
      </c>
      <c r="E135" s="21">
        <v>15169716920</v>
      </c>
      <c r="G135" s="6">
        <v>0</v>
      </c>
      <c r="I135" s="6">
        <f t="shared" si="4"/>
        <v>15169716920</v>
      </c>
      <c r="K135" s="7">
        <f t="shared" si="5"/>
        <v>4.0804739574823133E-2</v>
      </c>
      <c r="M135" s="6">
        <v>0</v>
      </c>
      <c r="O135" s="21">
        <v>33967777158</v>
      </c>
      <c r="Q135" s="6">
        <v>0</v>
      </c>
      <c r="S135" s="6">
        <f t="shared" si="6"/>
        <v>33967777158</v>
      </c>
      <c r="U135" s="7">
        <f t="shared" si="7"/>
        <v>2.5641243743014089E-2</v>
      </c>
      <c r="W135" s="6"/>
    </row>
    <row r="136" spans="1:23" ht="21" x14ac:dyDescent="0.55000000000000004">
      <c r="A136" s="24" t="s">
        <v>190</v>
      </c>
      <c r="C136" s="6">
        <v>0</v>
      </c>
      <c r="E136" s="21">
        <v>443695879</v>
      </c>
      <c r="G136" s="6">
        <v>0</v>
      </c>
      <c r="I136" s="6">
        <f t="shared" si="4"/>
        <v>443695879</v>
      </c>
      <c r="K136" s="7">
        <f t="shared" si="5"/>
        <v>1.1934892976906808E-3</v>
      </c>
      <c r="M136" s="6">
        <v>0</v>
      </c>
      <c r="O136" s="21">
        <v>443695879</v>
      </c>
      <c r="Q136" s="6">
        <v>0</v>
      </c>
      <c r="S136" s="6">
        <f t="shared" si="6"/>
        <v>443695879</v>
      </c>
      <c r="U136" s="7">
        <f t="shared" si="7"/>
        <v>3.3493254881797368E-4</v>
      </c>
      <c r="W136" s="6"/>
    </row>
    <row r="137" spans="1:23" ht="21" x14ac:dyDescent="0.55000000000000004">
      <c r="A137" s="24" t="s">
        <v>155</v>
      </c>
      <c r="C137" s="6">
        <v>0</v>
      </c>
      <c r="E137" s="21">
        <v>-8916958322</v>
      </c>
      <c r="G137" s="6">
        <v>0</v>
      </c>
      <c r="I137" s="6">
        <f t="shared" ref="I137:I138" si="8">C137+E137+G137</f>
        <v>-8916958322</v>
      </c>
      <c r="K137" s="7">
        <f t="shared" ref="K137:K139" si="9">I137/$I$139</f>
        <v>-2.3985560445696295E-2</v>
      </c>
      <c r="M137" s="6">
        <v>0</v>
      </c>
      <c r="O137" s="21">
        <v>3719084368</v>
      </c>
      <c r="Q137" s="6">
        <v>0</v>
      </c>
      <c r="S137" s="6">
        <f t="shared" ref="S137:S138" si="10">M137+O137+Q137</f>
        <v>3719084368</v>
      </c>
      <c r="U137" s="7">
        <f t="shared" ref="U137:U138" si="11">S137/$S$139</f>
        <v>2.8074238810843742E-3</v>
      </c>
      <c r="W137" s="6"/>
    </row>
    <row r="138" spans="1:23" ht="21.75" thickBot="1" x14ac:dyDescent="0.6">
      <c r="A138" s="24" t="s">
        <v>165</v>
      </c>
      <c r="C138" s="6">
        <v>0</v>
      </c>
      <c r="E138" s="21">
        <v>2415203924</v>
      </c>
      <c r="G138" s="6">
        <v>0</v>
      </c>
      <c r="I138" s="6">
        <f t="shared" si="8"/>
        <v>2415203924</v>
      </c>
      <c r="K138" s="52">
        <f t="shared" si="9"/>
        <v>6.4966121423781263E-3</v>
      </c>
      <c r="M138" s="6">
        <v>0</v>
      </c>
      <c r="O138" s="21">
        <v>3827881896</v>
      </c>
      <c r="Q138" s="6">
        <v>0</v>
      </c>
      <c r="S138" s="6">
        <f t="shared" si="10"/>
        <v>3827881896</v>
      </c>
      <c r="U138" s="52">
        <f t="shared" si="11"/>
        <v>2.8895518319688013E-3</v>
      </c>
      <c r="W138" s="6"/>
    </row>
    <row r="139" spans="1:23" ht="21.75" thickBot="1" x14ac:dyDescent="0.6">
      <c r="A139" s="24" t="s">
        <v>34</v>
      </c>
      <c r="C139" s="22">
        <f>SUM(C8:C138)</f>
        <v>14116582917</v>
      </c>
      <c r="D139" s="23"/>
      <c r="E139" s="22">
        <f>SUM(E8:E138)</f>
        <v>239163535971</v>
      </c>
      <c r="F139" s="23"/>
      <c r="G139" s="22">
        <f>SUM(G8:G138)</f>
        <v>118483482058</v>
      </c>
      <c r="H139" s="23"/>
      <c r="I139" s="22">
        <f>SUM(I8:I138)</f>
        <v>371763600946</v>
      </c>
      <c r="J139" s="23"/>
      <c r="K139" s="51">
        <f>SUM(K8:K138)</f>
        <v>1.0000000000000002</v>
      </c>
      <c r="L139" s="23"/>
      <c r="M139" s="22">
        <f>SUM(M8:M138)</f>
        <v>18016018646</v>
      </c>
      <c r="N139" s="23"/>
      <c r="O139" s="22">
        <f>SUM(O8:O138)</f>
        <v>1174489740615</v>
      </c>
      <c r="P139" s="23"/>
      <c r="Q139" s="22">
        <f>SUM(Q8:Q138)</f>
        <v>132226281760</v>
      </c>
      <c r="S139" s="22">
        <f>SUM(S8:S138)</f>
        <v>1324732041021</v>
      </c>
      <c r="U139" s="51">
        <f>SUM(U8:U138)</f>
        <v>1</v>
      </c>
      <c r="W139" s="6"/>
    </row>
    <row r="140" spans="1:23" ht="19.5" thickTop="1" x14ac:dyDescent="0.45">
      <c r="C140" s="21"/>
      <c r="D140" s="23"/>
      <c r="E140" s="21"/>
      <c r="F140" s="23"/>
      <c r="G140" s="21"/>
      <c r="H140" s="23"/>
      <c r="I140" s="21"/>
      <c r="J140" s="23"/>
      <c r="K140" s="23"/>
      <c r="L140" s="23"/>
      <c r="M140" s="21"/>
      <c r="N140" s="23"/>
      <c r="O140" s="21"/>
      <c r="P140" s="23"/>
      <c r="Q140" s="21"/>
      <c r="S140" s="9"/>
    </row>
    <row r="141" spans="1:23" x14ac:dyDescent="0.45">
      <c r="I141" s="6"/>
      <c r="S141" s="13"/>
      <c r="U141" s="25"/>
    </row>
    <row r="142" spans="1:23" x14ac:dyDescent="0.45">
      <c r="E142" s="6"/>
      <c r="U142" s="6"/>
    </row>
  </sheetData>
  <mergeCells count="17">
    <mergeCell ref="C7"/>
    <mergeCell ref="E7"/>
    <mergeCell ref="G7"/>
    <mergeCell ref="I7"/>
    <mergeCell ref="M6:U6"/>
    <mergeCell ref="A2:U2"/>
    <mergeCell ref="A3:U3"/>
    <mergeCell ref="A4:U4"/>
    <mergeCell ref="A5:S5"/>
    <mergeCell ref="A6:A7"/>
    <mergeCell ref="S7"/>
    <mergeCell ref="U7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0"/>
  <sheetViews>
    <sheetView rightToLeft="1" workbookViewId="0">
      <selection activeCell="E18" sqref="E18"/>
    </sheetView>
  </sheetViews>
  <sheetFormatPr defaultRowHeight="18.75" x14ac:dyDescent="0.45"/>
  <cols>
    <col min="1" max="1" width="26.5703125" style="4" customWidth="1"/>
    <col min="2" max="2" width="1" style="4" customWidth="1"/>
    <col min="3" max="3" width="36.85546875" style="4" bestFit="1" customWidth="1"/>
    <col min="4" max="4" width="1" style="4" customWidth="1"/>
    <col min="5" max="5" width="32" style="4" bestFit="1" customWidth="1"/>
    <col min="6" max="6" width="1" style="4" customWidth="1"/>
    <col min="7" max="7" width="36.85546875" style="4" bestFit="1" customWidth="1"/>
    <col min="8" max="8" width="1" style="4" customWidth="1"/>
    <col min="9" max="9" width="32" style="4" bestFit="1" customWidth="1"/>
    <col min="10" max="10" width="1" style="4" customWidth="1"/>
    <col min="11" max="11" width="9.140625" style="4" customWidth="1"/>
    <col min="12" max="16384" width="9.140625" style="4"/>
  </cols>
  <sheetData>
    <row r="2" spans="1:9" ht="26.25" x14ac:dyDescent="0.45">
      <c r="A2" s="47" t="s">
        <v>83</v>
      </c>
      <c r="B2" s="47" t="s">
        <v>0</v>
      </c>
      <c r="C2" s="47" t="s">
        <v>0</v>
      </c>
      <c r="D2" s="47" t="s">
        <v>0</v>
      </c>
      <c r="E2" s="47" t="s">
        <v>0</v>
      </c>
      <c r="F2" s="47" t="s">
        <v>0</v>
      </c>
      <c r="G2" s="47" t="s">
        <v>0</v>
      </c>
      <c r="H2" s="47" t="s">
        <v>0</v>
      </c>
      <c r="I2" s="47" t="s">
        <v>0</v>
      </c>
    </row>
    <row r="3" spans="1:9" ht="26.25" x14ac:dyDescent="0.45">
      <c r="A3" s="47" t="s">
        <v>41</v>
      </c>
      <c r="B3" s="47" t="s">
        <v>41</v>
      </c>
      <c r="C3" s="47" t="s">
        <v>41</v>
      </c>
      <c r="D3" s="47" t="s">
        <v>41</v>
      </c>
      <c r="E3" s="47" t="s">
        <v>41</v>
      </c>
      <c r="F3" s="47" t="s">
        <v>41</v>
      </c>
      <c r="G3" s="47" t="s">
        <v>41</v>
      </c>
      <c r="H3" s="47" t="s">
        <v>41</v>
      </c>
      <c r="I3" s="47" t="s">
        <v>41</v>
      </c>
    </row>
    <row r="4" spans="1:9" ht="26.25" x14ac:dyDescent="0.45">
      <c r="A4" s="47" t="s">
        <v>197</v>
      </c>
      <c r="B4" s="47" t="s">
        <v>2</v>
      </c>
      <c r="C4" s="47" t="s">
        <v>2</v>
      </c>
      <c r="D4" s="47" t="s">
        <v>2</v>
      </c>
      <c r="E4" s="47" t="s">
        <v>2</v>
      </c>
      <c r="F4" s="47" t="s">
        <v>2</v>
      </c>
      <c r="G4" s="47" t="s">
        <v>2</v>
      </c>
      <c r="H4" s="47" t="s">
        <v>2</v>
      </c>
      <c r="I4" s="47" t="s">
        <v>2</v>
      </c>
    </row>
    <row r="5" spans="1:9" s="2" customFormat="1" ht="25.5" x14ac:dyDescent="0.25">
      <c r="A5" s="48" t="s">
        <v>78</v>
      </c>
      <c r="B5" s="48"/>
      <c r="C5" s="48"/>
      <c r="D5" s="48"/>
      <c r="E5" s="48"/>
      <c r="F5" s="48"/>
    </row>
    <row r="6" spans="1:9" ht="27" thickBot="1" x14ac:dyDescent="0.5">
      <c r="A6" s="46" t="s">
        <v>63</v>
      </c>
      <c r="B6" s="46" t="s">
        <v>63</v>
      </c>
      <c r="C6" s="46" t="s">
        <v>43</v>
      </c>
      <c r="D6" s="46" t="s">
        <v>43</v>
      </c>
      <c r="E6" s="46" t="s">
        <v>43</v>
      </c>
      <c r="G6" s="46" t="s">
        <v>44</v>
      </c>
      <c r="H6" s="46" t="s">
        <v>44</v>
      </c>
      <c r="I6" s="46" t="s">
        <v>44</v>
      </c>
    </row>
    <row r="7" spans="1:9" ht="27" thickBot="1" x14ac:dyDescent="0.5">
      <c r="A7" s="46" t="s">
        <v>64</v>
      </c>
      <c r="C7" s="46" t="s">
        <v>65</v>
      </c>
      <c r="E7" s="46" t="s">
        <v>66</v>
      </c>
      <c r="G7" s="46" t="s">
        <v>65</v>
      </c>
      <c r="I7" s="46" t="s">
        <v>66</v>
      </c>
    </row>
    <row r="8" spans="1:9" ht="21.75" thickBot="1" x14ac:dyDescent="0.6">
      <c r="A8" s="5" t="s">
        <v>40</v>
      </c>
      <c r="C8" s="6">
        <f>'سود سپرده بانکی'!H8</f>
        <v>6769497495</v>
      </c>
      <c r="E8" s="7">
        <f>C8/$C$9</f>
        <v>1</v>
      </c>
      <c r="G8" s="6">
        <f>'سود سپرده بانکی'!N8</f>
        <v>132660810182</v>
      </c>
      <c r="I8" s="7">
        <f>G8/$G$9</f>
        <v>1</v>
      </c>
    </row>
    <row r="9" spans="1:9" ht="21.75" thickBot="1" x14ac:dyDescent="0.6">
      <c r="A9" s="5" t="s">
        <v>34</v>
      </c>
      <c r="C9" s="22">
        <f>SUM(C8:C8)</f>
        <v>6769497495</v>
      </c>
      <c r="E9" s="26">
        <f>SUM(E8:E8)</f>
        <v>1</v>
      </c>
      <c r="G9" s="22">
        <f>SUM(G8:G8)</f>
        <v>132660810182</v>
      </c>
      <c r="I9" s="26">
        <f>SUM(I8:I8)</f>
        <v>1</v>
      </c>
    </row>
    <row r="10" spans="1:9" ht="19.5" thickTop="1" x14ac:dyDescent="0.45"/>
  </sheetData>
  <mergeCells count="12">
    <mergeCell ref="G7"/>
    <mergeCell ref="I7"/>
    <mergeCell ref="G6:I6"/>
    <mergeCell ref="A2:I2"/>
    <mergeCell ref="A3:I3"/>
    <mergeCell ref="A4:I4"/>
    <mergeCell ref="A7"/>
    <mergeCell ref="A6:B6"/>
    <mergeCell ref="C7"/>
    <mergeCell ref="E7"/>
    <mergeCell ref="C6:E6"/>
    <mergeCell ref="A5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16"/>
  <sheetViews>
    <sheetView rightToLeft="1" workbookViewId="0">
      <selection activeCell="M11" sqref="M11"/>
    </sheetView>
  </sheetViews>
  <sheetFormatPr defaultRowHeight="18.75" x14ac:dyDescent="0.45"/>
  <cols>
    <col min="1" max="1" width="33.7109375" style="4" bestFit="1" customWidth="1"/>
    <col min="2" max="2" width="1" style="4" customWidth="1"/>
    <col min="3" max="3" width="20" style="4" customWidth="1"/>
    <col min="4" max="4" width="1" style="4" customWidth="1"/>
    <col min="5" max="5" width="35" style="4" customWidth="1"/>
    <col min="6" max="6" width="1" style="4" customWidth="1"/>
    <col min="7" max="7" width="24" style="4" customWidth="1"/>
    <col min="8" max="8" width="1" style="4" customWidth="1"/>
    <col min="9" max="9" width="23" style="4" customWidth="1"/>
    <col min="10" max="10" width="1" style="4" customWidth="1"/>
    <col min="11" max="11" width="22" style="4" customWidth="1"/>
    <col min="12" max="12" width="1" style="4" customWidth="1"/>
    <col min="13" max="13" width="24" style="4" customWidth="1"/>
    <col min="14" max="14" width="1" style="4" customWidth="1"/>
    <col min="15" max="15" width="23" style="4" customWidth="1"/>
    <col min="16" max="16" width="1" style="4" customWidth="1"/>
    <col min="17" max="17" width="22" style="4" customWidth="1"/>
    <col min="18" max="18" width="1" style="4" customWidth="1"/>
    <col min="19" max="19" width="24" style="4" customWidth="1"/>
    <col min="20" max="20" width="1" style="4" customWidth="1"/>
    <col min="21" max="21" width="9.140625" style="4" customWidth="1"/>
    <col min="22" max="16384" width="9.140625" style="4"/>
  </cols>
  <sheetData>
    <row r="2" spans="1:21" ht="26.25" x14ac:dyDescent="0.45">
      <c r="A2" s="47" t="s">
        <v>83</v>
      </c>
      <c r="B2" s="47" t="s">
        <v>0</v>
      </c>
      <c r="C2" s="47" t="s">
        <v>0</v>
      </c>
      <c r="D2" s="47" t="s">
        <v>0</v>
      </c>
      <c r="E2" s="47" t="s">
        <v>0</v>
      </c>
      <c r="F2" s="47" t="s">
        <v>0</v>
      </c>
      <c r="G2" s="47" t="s">
        <v>0</v>
      </c>
      <c r="H2" s="47" t="s">
        <v>0</v>
      </c>
      <c r="I2" s="47" t="s">
        <v>0</v>
      </c>
      <c r="J2" s="47" t="s">
        <v>0</v>
      </c>
      <c r="K2" s="47" t="s">
        <v>0</v>
      </c>
      <c r="L2" s="47" t="s">
        <v>0</v>
      </c>
      <c r="M2" s="47" t="s">
        <v>0</v>
      </c>
      <c r="N2" s="47" t="s">
        <v>0</v>
      </c>
      <c r="O2" s="47" t="s">
        <v>0</v>
      </c>
      <c r="P2" s="47" t="s">
        <v>0</v>
      </c>
      <c r="Q2" s="47" t="s">
        <v>0</v>
      </c>
      <c r="R2" s="47" t="s">
        <v>0</v>
      </c>
      <c r="S2" s="47" t="s">
        <v>0</v>
      </c>
    </row>
    <row r="3" spans="1:21" ht="26.25" x14ac:dyDescent="0.45">
      <c r="A3" s="47" t="s">
        <v>41</v>
      </c>
      <c r="B3" s="47" t="s">
        <v>41</v>
      </c>
      <c r="C3" s="47" t="s">
        <v>41</v>
      </c>
      <c r="D3" s="47" t="s">
        <v>41</v>
      </c>
      <c r="E3" s="47" t="s">
        <v>41</v>
      </c>
      <c r="F3" s="47" t="s">
        <v>41</v>
      </c>
      <c r="G3" s="47" t="s">
        <v>41</v>
      </c>
      <c r="H3" s="47" t="s">
        <v>41</v>
      </c>
      <c r="I3" s="47" t="s">
        <v>41</v>
      </c>
      <c r="J3" s="47" t="s">
        <v>41</v>
      </c>
      <c r="K3" s="47" t="s">
        <v>41</v>
      </c>
      <c r="L3" s="47" t="s">
        <v>41</v>
      </c>
      <c r="M3" s="47" t="s">
        <v>41</v>
      </c>
      <c r="N3" s="47" t="s">
        <v>41</v>
      </c>
      <c r="O3" s="47" t="s">
        <v>41</v>
      </c>
      <c r="P3" s="47" t="s">
        <v>41</v>
      </c>
      <c r="Q3" s="47" t="s">
        <v>41</v>
      </c>
      <c r="R3" s="47" t="s">
        <v>41</v>
      </c>
      <c r="S3" s="47" t="s">
        <v>41</v>
      </c>
    </row>
    <row r="4" spans="1:21" ht="26.25" x14ac:dyDescent="0.45">
      <c r="A4" s="47" t="s">
        <v>197</v>
      </c>
      <c r="B4" s="47" t="s">
        <v>2</v>
      </c>
      <c r="C4" s="47" t="s">
        <v>2</v>
      </c>
      <c r="D4" s="47" t="s">
        <v>2</v>
      </c>
      <c r="E4" s="47" t="s">
        <v>2</v>
      </c>
      <c r="F4" s="47" t="s">
        <v>2</v>
      </c>
      <c r="G4" s="47" t="s">
        <v>2</v>
      </c>
      <c r="H4" s="47" t="s">
        <v>2</v>
      </c>
      <c r="I4" s="47" t="s">
        <v>2</v>
      </c>
      <c r="J4" s="47" t="s">
        <v>2</v>
      </c>
      <c r="K4" s="47" t="s">
        <v>2</v>
      </c>
      <c r="L4" s="47" t="s">
        <v>2</v>
      </c>
      <c r="M4" s="47" t="s">
        <v>2</v>
      </c>
      <c r="N4" s="47" t="s">
        <v>2</v>
      </c>
      <c r="O4" s="47" t="s">
        <v>2</v>
      </c>
      <c r="P4" s="47" t="s">
        <v>2</v>
      </c>
      <c r="Q4" s="47" t="s">
        <v>2</v>
      </c>
      <c r="R4" s="47" t="s">
        <v>2</v>
      </c>
      <c r="S4" s="47" t="s">
        <v>2</v>
      </c>
    </row>
    <row r="5" spans="1:21" ht="25.5" x14ac:dyDescent="0.45">
      <c r="A5" s="48" t="s">
        <v>59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</row>
    <row r="6" spans="1:21" ht="26.25" x14ac:dyDescent="0.45">
      <c r="A6" s="46" t="s">
        <v>3</v>
      </c>
      <c r="C6" s="46" t="s">
        <v>49</v>
      </c>
      <c r="D6" s="46" t="s">
        <v>49</v>
      </c>
      <c r="E6" s="46" t="s">
        <v>49</v>
      </c>
      <c r="F6" s="46" t="s">
        <v>49</v>
      </c>
      <c r="G6" s="46" t="s">
        <v>49</v>
      </c>
      <c r="I6" s="46" t="s">
        <v>43</v>
      </c>
      <c r="J6" s="46" t="s">
        <v>43</v>
      </c>
      <c r="K6" s="46" t="s">
        <v>43</v>
      </c>
      <c r="L6" s="46" t="s">
        <v>43</v>
      </c>
      <c r="M6" s="46" t="s">
        <v>43</v>
      </c>
      <c r="O6" s="46" t="s">
        <v>44</v>
      </c>
      <c r="P6" s="46" t="s">
        <v>44</v>
      </c>
      <c r="Q6" s="46" t="s">
        <v>44</v>
      </c>
      <c r="R6" s="46" t="s">
        <v>44</v>
      </c>
      <c r="S6" s="46" t="s">
        <v>44</v>
      </c>
    </row>
    <row r="7" spans="1:21" ht="27" thickBot="1" x14ac:dyDescent="0.5">
      <c r="A7" s="46" t="s">
        <v>3</v>
      </c>
      <c r="C7" s="46" t="s">
        <v>50</v>
      </c>
      <c r="E7" s="46" t="s">
        <v>51</v>
      </c>
      <c r="G7" s="46" t="s">
        <v>52</v>
      </c>
      <c r="I7" s="46" t="s">
        <v>53</v>
      </c>
      <c r="K7" s="46" t="s">
        <v>47</v>
      </c>
      <c r="M7" s="46" t="s">
        <v>54</v>
      </c>
      <c r="O7" s="46" t="s">
        <v>53</v>
      </c>
      <c r="Q7" s="46" t="s">
        <v>47</v>
      </c>
      <c r="S7" s="46" t="s">
        <v>54</v>
      </c>
    </row>
    <row r="8" spans="1:21" ht="21" x14ac:dyDescent="0.55000000000000004">
      <c r="A8" s="5" t="s">
        <v>121</v>
      </c>
      <c r="C8" s="4" t="s">
        <v>177</v>
      </c>
      <c r="E8" s="6">
        <v>2291709</v>
      </c>
      <c r="G8" s="6">
        <v>1740</v>
      </c>
      <c r="I8" s="6">
        <v>0</v>
      </c>
      <c r="K8" s="6">
        <v>0</v>
      </c>
      <c r="M8" s="6">
        <v>0</v>
      </c>
      <c r="O8" s="6">
        <v>3987573660</v>
      </c>
      <c r="Q8" s="6">
        <v>88137931</v>
      </c>
      <c r="S8" s="6">
        <v>3899435729</v>
      </c>
      <c r="U8" s="6"/>
    </row>
    <row r="9" spans="1:21" ht="21" x14ac:dyDescent="0.55000000000000004">
      <c r="A9" s="5" t="s">
        <v>126</v>
      </c>
      <c r="C9" s="4" t="s">
        <v>198</v>
      </c>
      <c r="E9" s="6">
        <v>3956101</v>
      </c>
      <c r="G9" s="6">
        <v>800</v>
      </c>
      <c r="I9" s="6">
        <v>3164880800</v>
      </c>
      <c r="K9" s="6">
        <v>236664090</v>
      </c>
      <c r="M9" s="6">
        <v>2928216710</v>
      </c>
      <c r="O9" s="6">
        <v>3164880800</v>
      </c>
      <c r="Q9" s="6">
        <v>236664090</v>
      </c>
      <c r="S9" s="6">
        <v>2928216710</v>
      </c>
      <c r="U9" s="6"/>
    </row>
    <row r="10" spans="1:21" ht="21.75" thickBot="1" x14ac:dyDescent="0.6">
      <c r="A10" s="5" t="s">
        <v>147</v>
      </c>
      <c r="C10" s="4" t="s">
        <v>199</v>
      </c>
      <c r="E10" s="6">
        <v>1494777</v>
      </c>
      <c r="G10" s="6">
        <v>8700</v>
      </c>
      <c r="I10" s="6">
        <v>13004559900</v>
      </c>
      <c r="K10" s="6">
        <v>1816193693</v>
      </c>
      <c r="M10" s="6">
        <v>11188366207</v>
      </c>
      <c r="O10" s="6">
        <v>13004559900</v>
      </c>
      <c r="Q10" s="6">
        <v>1816193693</v>
      </c>
      <c r="S10" s="6">
        <v>11188366207</v>
      </c>
      <c r="U10" s="6"/>
    </row>
    <row r="11" spans="1:21" ht="21.75" thickBot="1" x14ac:dyDescent="0.6">
      <c r="A11" s="5" t="s">
        <v>34</v>
      </c>
      <c r="C11" s="4" t="s">
        <v>34</v>
      </c>
      <c r="E11" s="4" t="s">
        <v>34</v>
      </c>
      <c r="G11" s="4" t="s">
        <v>34</v>
      </c>
      <c r="I11" s="22">
        <f>SUM(I8:I10)</f>
        <v>16169440700</v>
      </c>
      <c r="J11" s="23"/>
      <c r="K11" s="22">
        <f>SUM(K8:K10)</f>
        <v>2052857783</v>
      </c>
      <c r="L11" s="23"/>
      <c r="M11" s="22">
        <f>SUM(M8:M10)</f>
        <v>14116582917</v>
      </c>
      <c r="O11" s="22">
        <f>SUM(O8:O10)</f>
        <v>20157014360</v>
      </c>
      <c r="P11" s="23"/>
      <c r="Q11" s="22">
        <f>SUM(Q8:Q10)</f>
        <v>2140995714</v>
      </c>
      <c r="R11" s="23"/>
      <c r="S11" s="22">
        <f>SUM(S8:S10)</f>
        <v>18016018646</v>
      </c>
      <c r="U11" s="6"/>
    </row>
    <row r="12" spans="1:21" x14ac:dyDescent="0.45">
      <c r="M12" s="6"/>
      <c r="O12" s="23"/>
      <c r="P12" s="23"/>
      <c r="Q12" s="23"/>
      <c r="R12" s="23"/>
      <c r="S12" s="21"/>
      <c r="U12" s="6"/>
    </row>
    <row r="13" spans="1:21" x14ac:dyDescent="0.45">
      <c r="Q13" s="6"/>
    </row>
    <row r="16" spans="1:21" x14ac:dyDescent="0.45">
      <c r="M16" s="6"/>
    </row>
  </sheetData>
  <mergeCells count="17">
    <mergeCell ref="K7"/>
    <mergeCell ref="M7"/>
    <mergeCell ref="I6:M6"/>
    <mergeCell ref="O7"/>
    <mergeCell ref="O6:S6"/>
    <mergeCell ref="A2:S2"/>
    <mergeCell ref="A3:S3"/>
    <mergeCell ref="A4:S4"/>
    <mergeCell ref="A5:S5"/>
    <mergeCell ref="A6:A7"/>
    <mergeCell ref="C7"/>
    <mergeCell ref="E7"/>
    <mergeCell ref="G7"/>
    <mergeCell ref="C6:G6"/>
    <mergeCell ref="Q7"/>
    <mergeCell ref="S7"/>
    <mergeCell ref="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1"/>
  <sheetViews>
    <sheetView rightToLeft="1" workbookViewId="0">
      <selection activeCell="J13" sqref="J13"/>
    </sheetView>
  </sheetViews>
  <sheetFormatPr defaultRowHeight="18.75" x14ac:dyDescent="0.45"/>
  <cols>
    <col min="1" max="1" width="26.5703125" style="4" customWidth="1"/>
    <col min="2" max="3" width="1" style="4" customWidth="1"/>
    <col min="4" max="4" width="22" style="4" customWidth="1"/>
    <col min="5" max="5" width="1" style="4" customWidth="1"/>
    <col min="6" max="6" width="22" style="4" customWidth="1"/>
    <col min="7" max="7" width="1" style="4" customWidth="1"/>
    <col min="8" max="8" width="22" style="4" customWidth="1"/>
    <col min="9" max="9" width="1" style="4" customWidth="1"/>
    <col min="10" max="10" width="22" style="4" customWidth="1"/>
    <col min="11" max="11" width="1" style="4" customWidth="1"/>
    <col min="12" max="12" width="22" style="4" customWidth="1"/>
    <col min="13" max="13" width="1" style="4" customWidth="1"/>
    <col min="14" max="14" width="22" style="4" customWidth="1"/>
    <col min="15" max="15" width="1" style="4" customWidth="1"/>
    <col min="16" max="16" width="9.140625" style="4" customWidth="1"/>
    <col min="17" max="17" width="9.140625" style="4"/>
    <col min="18" max="18" width="11.7109375" style="4" bestFit="1" customWidth="1"/>
    <col min="19" max="16384" width="9.140625" style="4"/>
  </cols>
  <sheetData>
    <row r="2" spans="1:16" ht="26.25" x14ac:dyDescent="0.45">
      <c r="A2" s="47" t="s">
        <v>83</v>
      </c>
      <c r="B2" s="47" t="s">
        <v>0</v>
      </c>
      <c r="C2" s="47" t="s">
        <v>0</v>
      </c>
      <c r="D2" s="47" t="s">
        <v>0</v>
      </c>
      <c r="E2" s="47" t="s">
        <v>0</v>
      </c>
      <c r="F2" s="47" t="s">
        <v>0</v>
      </c>
      <c r="G2" s="47" t="s">
        <v>0</v>
      </c>
      <c r="H2" s="47" t="s">
        <v>0</v>
      </c>
      <c r="I2" s="47" t="s">
        <v>0</v>
      </c>
      <c r="J2" s="47" t="s">
        <v>0</v>
      </c>
      <c r="K2" s="47" t="s">
        <v>0</v>
      </c>
      <c r="L2" s="47" t="s">
        <v>0</v>
      </c>
      <c r="M2" s="47" t="s">
        <v>0</v>
      </c>
      <c r="N2" s="47" t="s">
        <v>0</v>
      </c>
    </row>
    <row r="3" spans="1:16" ht="26.25" x14ac:dyDescent="0.45">
      <c r="A3" s="47" t="s">
        <v>41</v>
      </c>
      <c r="B3" s="47" t="s">
        <v>41</v>
      </c>
      <c r="C3" s="47" t="s">
        <v>41</v>
      </c>
      <c r="D3" s="47" t="s">
        <v>41</v>
      </c>
      <c r="E3" s="47" t="s">
        <v>41</v>
      </c>
      <c r="F3" s="47" t="s">
        <v>41</v>
      </c>
      <c r="G3" s="47" t="s">
        <v>41</v>
      </c>
      <c r="H3" s="47" t="s">
        <v>41</v>
      </c>
      <c r="I3" s="47" t="s">
        <v>41</v>
      </c>
      <c r="J3" s="47" t="s">
        <v>41</v>
      </c>
      <c r="K3" s="47" t="s">
        <v>41</v>
      </c>
      <c r="L3" s="47" t="s">
        <v>41</v>
      </c>
      <c r="M3" s="47" t="s">
        <v>41</v>
      </c>
      <c r="N3" s="47" t="s">
        <v>41</v>
      </c>
    </row>
    <row r="4" spans="1:16" ht="26.25" x14ac:dyDescent="0.45">
      <c r="A4" s="47" t="s">
        <v>197</v>
      </c>
      <c r="B4" s="47" t="s">
        <v>2</v>
      </c>
      <c r="C4" s="47" t="s">
        <v>2</v>
      </c>
      <c r="D4" s="47" t="s">
        <v>2</v>
      </c>
      <c r="E4" s="47" t="s">
        <v>2</v>
      </c>
      <c r="F4" s="47" t="s">
        <v>2</v>
      </c>
      <c r="G4" s="47" t="s">
        <v>2</v>
      </c>
      <c r="H4" s="47" t="s">
        <v>2</v>
      </c>
      <c r="I4" s="47" t="s">
        <v>2</v>
      </c>
      <c r="J4" s="47" t="s">
        <v>2</v>
      </c>
      <c r="K4" s="47" t="s">
        <v>2</v>
      </c>
      <c r="L4" s="47" t="s">
        <v>2</v>
      </c>
      <c r="M4" s="47" t="s">
        <v>2</v>
      </c>
      <c r="N4" s="47" t="s">
        <v>2</v>
      </c>
    </row>
    <row r="5" spans="1:16" s="27" customFormat="1" ht="25.5" x14ac:dyDescent="0.25">
      <c r="A5" s="48" t="s">
        <v>80</v>
      </c>
      <c r="B5" s="48"/>
      <c r="C5" s="48"/>
      <c r="D5" s="48"/>
      <c r="E5" s="48"/>
      <c r="F5" s="48"/>
      <c r="G5" s="48"/>
    </row>
    <row r="6" spans="1:16" ht="27" thickBot="1" x14ac:dyDescent="0.5">
      <c r="A6" s="46" t="s">
        <v>42</v>
      </c>
      <c r="B6" s="46" t="s">
        <v>42</v>
      </c>
      <c r="D6" s="46" t="s">
        <v>43</v>
      </c>
      <c r="E6" s="46" t="s">
        <v>43</v>
      </c>
      <c r="F6" s="46" t="s">
        <v>43</v>
      </c>
      <c r="G6" s="46" t="s">
        <v>43</v>
      </c>
      <c r="H6" s="46" t="s">
        <v>43</v>
      </c>
      <c r="J6" s="46" t="s">
        <v>44</v>
      </c>
      <c r="K6" s="46" t="s">
        <v>44</v>
      </c>
      <c r="L6" s="46" t="s">
        <v>44</v>
      </c>
      <c r="M6" s="46" t="s">
        <v>44</v>
      </c>
      <c r="N6" s="46" t="s">
        <v>44</v>
      </c>
    </row>
    <row r="7" spans="1:16" ht="27" thickBot="1" x14ac:dyDescent="0.5">
      <c r="A7" s="46" t="s">
        <v>45</v>
      </c>
      <c r="D7" s="46" t="s">
        <v>46</v>
      </c>
      <c r="F7" s="46" t="s">
        <v>47</v>
      </c>
      <c r="H7" s="46" t="s">
        <v>48</v>
      </c>
      <c r="J7" s="46" t="s">
        <v>46</v>
      </c>
      <c r="L7" s="46" t="s">
        <v>47</v>
      </c>
      <c r="N7" s="46" t="s">
        <v>48</v>
      </c>
    </row>
    <row r="8" spans="1:16" ht="21.75" thickBot="1" x14ac:dyDescent="0.6">
      <c r="A8" s="5" t="s">
        <v>40</v>
      </c>
      <c r="D8" s="6">
        <v>6769497495</v>
      </c>
      <c r="F8" s="6">
        <v>0</v>
      </c>
      <c r="H8" s="6">
        <f>D8-F8</f>
        <v>6769497495</v>
      </c>
      <c r="J8" s="6">
        <v>132660810182</v>
      </c>
      <c r="L8" s="6">
        <v>0</v>
      </c>
      <c r="N8" s="6">
        <f>J8-L8</f>
        <v>132660810182</v>
      </c>
      <c r="P8" s="6"/>
    </row>
    <row r="9" spans="1:16" ht="21.75" thickBot="1" x14ac:dyDescent="0.6">
      <c r="A9" s="5" t="s">
        <v>34</v>
      </c>
      <c r="D9" s="22">
        <f>SUM(D8)</f>
        <v>6769497495</v>
      </c>
      <c r="E9" s="23"/>
      <c r="F9" s="22">
        <v>0</v>
      </c>
      <c r="G9" s="23"/>
      <c r="H9" s="22">
        <f>SUM(H8)</f>
        <v>6769497495</v>
      </c>
      <c r="I9" s="23"/>
      <c r="J9" s="22">
        <f>SUM(J8)</f>
        <v>132660810182</v>
      </c>
      <c r="K9" s="23"/>
      <c r="L9" s="22">
        <v>0</v>
      </c>
      <c r="M9" s="23"/>
      <c r="N9" s="22">
        <f>SUM(N8)</f>
        <v>132660810182</v>
      </c>
      <c r="P9" s="6"/>
    </row>
    <row r="10" spans="1:16" x14ac:dyDescent="0.45">
      <c r="F10" s="6"/>
      <c r="H10" s="6"/>
      <c r="N10" s="6"/>
    </row>
    <row r="11" spans="1:16" x14ac:dyDescent="0.45">
      <c r="H11" s="6"/>
    </row>
  </sheetData>
  <mergeCells count="14">
    <mergeCell ref="A5:G5"/>
    <mergeCell ref="L7"/>
    <mergeCell ref="N7"/>
    <mergeCell ref="J6:N6"/>
    <mergeCell ref="A2:N2"/>
    <mergeCell ref="A3:N3"/>
    <mergeCell ref="A4:N4"/>
    <mergeCell ref="D7"/>
    <mergeCell ref="F7"/>
    <mergeCell ref="H7"/>
    <mergeCell ref="D6:H6"/>
    <mergeCell ref="J7"/>
    <mergeCell ref="A7"/>
    <mergeCell ref="A6:B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87"/>
  <sheetViews>
    <sheetView rightToLeft="1" workbookViewId="0">
      <selection activeCell="K88" sqref="K88"/>
    </sheetView>
  </sheetViews>
  <sheetFormatPr defaultRowHeight="18.75" x14ac:dyDescent="0.45"/>
  <cols>
    <col min="1" max="1" width="41.42578125" style="4" bestFit="1" customWidth="1"/>
    <col min="2" max="2" width="1" style="4" customWidth="1"/>
    <col min="3" max="3" width="18" style="4" customWidth="1"/>
    <col min="4" max="4" width="1" style="4" customWidth="1"/>
    <col min="5" max="5" width="22" style="4" customWidth="1"/>
    <col min="6" max="6" width="1" style="4" customWidth="1"/>
    <col min="7" max="7" width="22" style="4" customWidth="1"/>
    <col min="8" max="8" width="1" style="4" customWidth="1"/>
    <col min="9" max="9" width="28" style="4" customWidth="1"/>
    <col min="10" max="10" width="1" style="4" customWidth="1"/>
    <col min="11" max="11" width="18" style="4" customWidth="1"/>
    <col min="12" max="12" width="1" style="4" customWidth="1"/>
    <col min="13" max="13" width="23" style="4" customWidth="1"/>
    <col min="14" max="14" width="1" style="4" customWidth="1"/>
    <col min="15" max="15" width="23" style="4" customWidth="1"/>
    <col min="16" max="16" width="1" style="4" customWidth="1"/>
    <col min="17" max="17" width="28" style="4" customWidth="1"/>
    <col min="18" max="18" width="1" style="4" customWidth="1"/>
    <col min="19" max="19" width="18.140625" style="9" bestFit="1" customWidth="1"/>
    <col min="20" max="16384" width="9.140625" style="4"/>
  </cols>
  <sheetData>
    <row r="2" spans="1:17" ht="26.25" x14ac:dyDescent="0.45">
      <c r="A2" s="47" t="s">
        <v>83</v>
      </c>
      <c r="B2" s="47" t="s">
        <v>0</v>
      </c>
      <c r="C2" s="47" t="s">
        <v>0</v>
      </c>
      <c r="D2" s="47" t="s">
        <v>0</v>
      </c>
      <c r="E2" s="47" t="s">
        <v>0</v>
      </c>
      <c r="F2" s="47" t="s">
        <v>0</v>
      </c>
      <c r="G2" s="47" t="s">
        <v>0</v>
      </c>
      <c r="H2" s="47" t="s">
        <v>0</v>
      </c>
      <c r="I2" s="47" t="s">
        <v>0</v>
      </c>
      <c r="J2" s="47" t="s">
        <v>0</v>
      </c>
      <c r="K2" s="47" t="s">
        <v>0</v>
      </c>
      <c r="L2" s="47" t="s">
        <v>0</v>
      </c>
      <c r="M2" s="47" t="s">
        <v>0</v>
      </c>
      <c r="N2" s="47" t="s">
        <v>0</v>
      </c>
      <c r="O2" s="47" t="s">
        <v>0</v>
      </c>
      <c r="P2" s="47" t="s">
        <v>0</v>
      </c>
      <c r="Q2" s="47" t="s">
        <v>0</v>
      </c>
    </row>
    <row r="3" spans="1:17" ht="26.25" x14ac:dyDescent="0.45">
      <c r="A3" s="47" t="s">
        <v>41</v>
      </c>
      <c r="B3" s="47" t="s">
        <v>41</v>
      </c>
      <c r="C3" s="47" t="s">
        <v>41</v>
      </c>
      <c r="D3" s="47" t="s">
        <v>41</v>
      </c>
      <c r="E3" s="47" t="s">
        <v>41</v>
      </c>
      <c r="F3" s="47" t="s">
        <v>41</v>
      </c>
      <c r="G3" s="47" t="s">
        <v>41</v>
      </c>
      <c r="H3" s="47" t="s">
        <v>41</v>
      </c>
      <c r="I3" s="47" t="s">
        <v>41</v>
      </c>
      <c r="J3" s="47" t="s">
        <v>41</v>
      </c>
      <c r="K3" s="47" t="s">
        <v>41</v>
      </c>
      <c r="L3" s="47" t="s">
        <v>41</v>
      </c>
      <c r="M3" s="47" t="s">
        <v>41</v>
      </c>
      <c r="N3" s="47" t="s">
        <v>41</v>
      </c>
      <c r="O3" s="47" t="s">
        <v>41</v>
      </c>
      <c r="P3" s="47" t="s">
        <v>41</v>
      </c>
      <c r="Q3" s="47" t="s">
        <v>41</v>
      </c>
    </row>
    <row r="4" spans="1:17" ht="26.25" x14ac:dyDescent="0.45">
      <c r="A4" s="47" t="s">
        <v>197</v>
      </c>
      <c r="B4" s="47" t="s">
        <v>2</v>
      </c>
      <c r="C4" s="47" t="s">
        <v>2</v>
      </c>
      <c r="D4" s="47" t="s">
        <v>2</v>
      </c>
      <c r="E4" s="47" t="s">
        <v>2</v>
      </c>
      <c r="F4" s="47" t="s">
        <v>2</v>
      </c>
      <c r="G4" s="47" t="s">
        <v>2</v>
      </c>
      <c r="H4" s="47" t="s">
        <v>2</v>
      </c>
      <c r="I4" s="47" t="s">
        <v>2</v>
      </c>
      <c r="J4" s="47" t="s">
        <v>2</v>
      </c>
      <c r="K4" s="47" t="s">
        <v>2</v>
      </c>
      <c r="L4" s="47" t="s">
        <v>2</v>
      </c>
      <c r="M4" s="47" t="s">
        <v>2</v>
      </c>
      <c r="N4" s="47" t="s">
        <v>2</v>
      </c>
      <c r="O4" s="47" t="s">
        <v>2</v>
      </c>
      <c r="P4" s="47" t="s">
        <v>2</v>
      </c>
      <c r="Q4" s="47" t="s">
        <v>2</v>
      </c>
    </row>
    <row r="5" spans="1:17" ht="25.5" x14ac:dyDescent="0.45">
      <c r="A5" s="48" t="s">
        <v>77</v>
      </c>
      <c r="B5" s="48"/>
      <c r="C5" s="48"/>
      <c r="D5" s="48"/>
      <c r="E5" s="48"/>
      <c r="F5" s="48"/>
      <c r="G5" s="48"/>
      <c r="H5" s="48"/>
    </row>
    <row r="6" spans="1:17" ht="26.25" x14ac:dyDescent="0.45">
      <c r="A6" s="46" t="s">
        <v>3</v>
      </c>
      <c r="C6" s="46" t="s">
        <v>43</v>
      </c>
      <c r="D6" s="46" t="s">
        <v>43</v>
      </c>
      <c r="E6" s="46" t="s">
        <v>43</v>
      </c>
      <c r="F6" s="46" t="s">
        <v>43</v>
      </c>
      <c r="G6" s="46" t="s">
        <v>43</v>
      </c>
      <c r="H6" s="46" t="s">
        <v>43</v>
      </c>
      <c r="I6" s="46" t="s">
        <v>43</v>
      </c>
      <c r="K6" s="46" t="s">
        <v>44</v>
      </c>
      <c r="L6" s="46" t="s">
        <v>44</v>
      </c>
      <c r="M6" s="46" t="s">
        <v>44</v>
      </c>
      <c r="N6" s="46" t="s">
        <v>44</v>
      </c>
      <c r="O6" s="46" t="s">
        <v>44</v>
      </c>
      <c r="P6" s="46" t="s">
        <v>44</v>
      </c>
      <c r="Q6" s="46" t="s">
        <v>44</v>
      </c>
    </row>
    <row r="7" spans="1:17" ht="26.25" x14ac:dyDescent="0.45">
      <c r="A7" s="46" t="s">
        <v>3</v>
      </c>
      <c r="C7" s="46" t="s">
        <v>7</v>
      </c>
      <c r="E7" s="46" t="s">
        <v>55</v>
      </c>
      <c r="G7" s="46" t="s">
        <v>56</v>
      </c>
      <c r="I7" s="46" t="s">
        <v>58</v>
      </c>
      <c r="K7" s="46" t="s">
        <v>7</v>
      </c>
      <c r="M7" s="46" t="s">
        <v>55</v>
      </c>
      <c r="O7" s="46" t="s">
        <v>56</v>
      </c>
      <c r="Q7" s="46" t="s">
        <v>58</v>
      </c>
    </row>
    <row r="8" spans="1:17" ht="21" x14ac:dyDescent="0.55000000000000004">
      <c r="A8" s="5" t="s">
        <v>144</v>
      </c>
      <c r="C8" s="6">
        <v>12370533</v>
      </c>
      <c r="E8" s="6">
        <v>37092673990</v>
      </c>
      <c r="G8" s="6">
        <v>32596245627</v>
      </c>
      <c r="I8" s="6">
        <v>4496428363</v>
      </c>
      <c r="K8" s="6">
        <v>12370533</v>
      </c>
      <c r="M8" s="6">
        <v>37092673990</v>
      </c>
      <c r="O8" s="6">
        <v>32596245627</v>
      </c>
      <c r="Q8" s="6">
        <v>4496428363</v>
      </c>
    </row>
    <row r="9" spans="1:17" ht="21" x14ac:dyDescent="0.55000000000000004">
      <c r="A9" s="5" t="s">
        <v>124</v>
      </c>
      <c r="C9" s="6">
        <v>1824675</v>
      </c>
      <c r="E9" s="6">
        <v>15734612592</v>
      </c>
      <c r="G9" s="6">
        <v>15317794963</v>
      </c>
      <c r="I9" s="6">
        <v>416817629</v>
      </c>
      <c r="K9" s="6">
        <v>1824675</v>
      </c>
      <c r="M9" s="6">
        <v>15734612592</v>
      </c>
      <c r="O9" s="6">
        <v>15317794963</v>
      </c>
      <c r="Q9" s="6">
        <v>416817629</v>
      </c>
    </row>
    <row r="10" spans="1:17" ht="21" x14ac:dyDescent="0.55000000000000004">
      <c r="A10" s="5" t="s">
        <v>164</v>
      </c>
      <c r="C10" s="6">
        <v>734392</v>
      </c>
      <c r="E10" s="6">
        <v>12177877844</v>
      </c>
      <c r="G10" s="6">
        <v>8741595064</v>
      </c>
      <c r="I10" s="6">
        <v>3436282780</v>
      </c>
      <c r="K10" s="6">
        <v>734392</v>
      </c>
      <c r="M10" s="6">
        <v>12177877844</v>
      </c>
      <c r="O10" s="6">
        <v>8741595064</v>
      </c>
      <c r="Q10" s="6">
        <v>3436282780</v>
      </c>
    </row>
    <row r="11" spans="1:17" ht="21" x14ac:dyDescent="0.55000000000000004">
      <c r="A11" s="5" t="s">
        <v>153</v>
      </c>
      <c r="C11" s="6">
        <v>2705254</v>
      </c>
      <c r="E11" s="6">
        <v>23859280344</v>
      </c>
      <c r="G11" s="6">
        <v>21511029588</v>
      </c>
      <c r="I11" s="6">
        <v>2348250756</v>
      </c>
      <c r="K11" s="6">
        <v>2705254</v>
      </c>
      <c r="M11" s="6">
        <v>23859280344</v>
      </c>
      <c r="O11" s="6">
        <v>21511029588</v>
      </c>
      <c r="Q11" s="6">
        <v>2348250756</v>
      </c>
    </row>
    <row r="12" spans="1:17" ht="21" x14ac:dyDescent="0.55000000000000004">
      <c r="A12" s="5" t="s">
        <v>91</v>
      </c>
      <c r="C12" s="6">
        <v>40212</v>
      </c>
      <c r="E12" s="6">
        <v>985765948</v>
      </c>
      <c r="G12" s="6">
        <v>730256791</v>
      </c>
      <c r="I12" s="6">
        <v>255509157</v>
      </c>
      <c r="K12" s="6">
        <v>40212</v>
      </c>
      <c r="M12" s="6">
        <v>985765948</v>
      </c>
      <c r="O12" s="6">
        <v>730256791</v>
      </c>
      <c r="Q12" s="6">
        <v>255509157</v>
      </c>
    </row>
    <row r="13" spans="1:17" ht="21" x14ac:dyDescent="0.55000000000000004">
      <c r="A13" s="5" t="s">
        <v>117</v>
      </c>
      <c r="C13" s="6">
        <v>7558</v>
      </c>
      <c r="E13" s="6">
        <v>204588464</v>
      </c>
      <c r="G13" s="6">
        <v>176310175</v>
      </c>
      <c r="I13" s="6">
        <v>28278289</v>
      </c>
      <c r="K13" s="6">
        <v>7558</v>
      </c>
      <c r="M13" s="6">
        <v>204588464</v>
      </c>
      <c r="O13" s="6">
        <v>176310175</v>
      </c>
      <c r="Q13" s="6">
        <v>28278289</v>
      </c>
    </row>
    <row r="14" spans="1:17" ht="21" x14ac:dyDescent="0.55000000000000004">
      <c r="A14" s="5" t="s">
        <v>88</v>
      </c>
      <c r="C14" s="6">
        <v>500000</v>
      </c>
      <c r="E14" s="6">
        <v>1360325704</v>
      </c>
      <c r="G14" s="6">
        <v>1302833657</v>
      </c>
      <c r="I14" s="6">
        <v>57492047</v>
      </c>
      <c r="K14" s="6">
        <v>500000</v>
      </c>
      <c r="M14" s="6">
        <v>1360325704</v>
      </c>
      <c r="O14" s="6">
        <v>1302833657</v>
      </c>
      <c r="Q14" s="6">
        <v>57492047</v>
      </c>
    </row>
    <row r="15" spans="1:17" ht="21" x14ac:dyDescent="0.55000000000000004">
      <c r="A15" s="5" t="s">
        <v>21</v>
      </c>
      <c r="C15" s="6">
        <v>384506</v>
      </c>
      <c r="E15" s="6">
        <v>3258959381</v>
      </c>
      <c r="G15" s="6">
        <v>2891242570</v>
      </c>
      <c r="I15" s="6">
        <v>367716811</v>
      </c>
      <c r="K15" s="6">
        <v>384506</v>
      </c>
      <c r="M15" s="6">
        <v>3258959381</v>
      </c>
      <c r="O15" s="6">
        <v>2891242570</v>
      </c>
      <c r="Q15" s="6">
        <v>367716811</v>
      </c>
    </row>
    <row r="16" spans="1:17" ht="21" x14ac:dyDescent="0.55000000000000004">
      <c r="A16" s="5" t="s">
        <v>22</v>
      </c>
      <c r="C16" s="6">
        <v>4612371</v>
      </c>
      <c r="E16" s="6">
        <v>11608107846</v>
      </c>
      <c r="G16" s="6">
        <v>8848654899</v>
      </c>
      <c r="I16" s="6">
        <v>2759452947</v>
      </c>
      <c r="K16" s="6">
        <v>8612371</v>
      </c>
      <c r="M16" s="6">
        <v>20874493659</v>
      </c>
      <c r="O16" s="6">
        <v>16522499787</v>
      </c>
      <c r="Q16" s="6">
        <v>4351993872</v>
      </c>
    </row>
    <row r="17" spans="1:17" ht="21" x14ac:dyDescent="0.55000000000000004">
      <c r="A17" s="5" t="s">
        <v>33</v>
      </c>
      <c r="C17" s="6">
        <v>2249664</v>
      </c>
      <c r="E17" s="6">
        <v>17685733802</v>
      </c>
      <c r="G17" s="6">
        <v>15501362459</v>
      </c>
      <c r="I17" s="6">
        <v>2184371343</v>
      </c>
      <c r="K17" s="6">
        <v>2841679</v>
      </c>
      <c r="M17" s="6">
        <v>21796471665</v>
      </c>
      <c r="O17" s="6">
        <v>19580655678</v>
      </c>
      <c r="Q17" s="6">
        <v>2215815987</v>
      </c>
    </row>
    <row r="18" spans="1:17" ht="21" x14ac:dyDescent="0.55000000000000004">
      <c r="A18" s="5" t="s">
        <v>29</v>
      </c>
      <c r="C18" s="6">
        <v>1104267</v>
      </c>
      <c r="E18" s="6">
        <v>3663919458</v>
      </c>
      <c r="G18" s="6">
        <v>2700629635</v>
      </c>
      <c r="I18" s="6">
        <v>963289823</v>
      </c>
      <c r="K18" s="6">
        <v>11904267</v>
      </c>
      <c r="M18" s="6">
        <v>34581068438</v>
      </c>
      <c r="O18" s="6">
        <v>29113444689</v>
      </c>
      <c r="Q18" s="6">
        <v>5467623749</v>
      </c>
    </row>
    <row r="19" spans="1:17" ht="21" x14ac:dyDescent="0.55000000000000004">
      <c r="A19" s="5" t="s">
        <v>136</v>
      </c>
      <c r="C19" s="6">
        <v>514047</v>
      </c>
      <c r="E19" s="6">
        <v>1611636466</v>
      </c>
      <c r="G19" s="6">
        <v>1424388023</v>
      </c>
      <c r="I19" s="6">
        <v>187248443</v>
      </c>
      <c r="K19" s="6">
        <v>514047</v>
      </c>
      <c r="M19" s="6">
        <v>1611636466</v>
      </c>
      <c r="O19" s="6">
        <v>1424388023</v>
      </c>
      <c r="Q19" s="6">
        <v>187248443</v>
      </c>
    </row>
    <row r="20" spans="1:17" ht="21" x14ac:dyDescent="0.55000000000000004">
      <c r="A20" s="5" t="s">
        <v>82</v>
      </c>
      <c r="C20" s="6">
        <v>300000</v>
      </c>
      <c r="E20" s="6">
        <v>9129876318</v>
      </c>
      <c r="G20" s="6">
        <v>6611551561</v>
      </c>
      <c r="I20" s="6">
        <v>2518324757</v>
      </c>
      <c r="K20" s="6">
        <v>1936292</v>
      </c>
      <c r="M20" s="6">
        <v>48796049548</v>
      </c>
      <c r="O20" s="6">
        <v>42208837791</v>
      </c>
      <c r="Q20" s="6">
        <v>6587211757</v>
      </c>
    </row>
    <row r="21" spans="1:17" ht="21" x14ac:dyDescent="0.55000000000000004">
      <c r="A21" s="5" t="s">
        <v>119</v>
      </c>
      <c r="C21" s="6">
        <v>1469935</v>
      </c>
      <c r="E21" s="6">
        <v>14346493502</v>
      </c>
      <c r="G21" s="6">
        <v>11174045172</v>
      </c>
      <c r="I21" s="6">
        <v>3172448330</v>
      </c>
      <c r="K21" s="6">
        <v>1469935</v>
      </c>
      <c r="M21" s="6">
        <v>14346493502</v>
      </c>
      <c r="O21" s="6">
        <v>11174045172</v>
      </c>
      <c r="Q21" s="6">
        <v>3172448330</v>
      </c>
    </row>
    <row r="22" spans="1:17" ht="21" x14ac:dyDescent="0.55000000000000004">
      <c r="A22" s="5" t="s">
        <v>28</v>
      </c>
      <c r="C22" s="6">
        <v>3276272</v>
      </c>
      <c r="E22" s="6">
        <v>14549040215</v>
      </c>
      <c r="G22" s="6">
        <v>12220603549</v>
      </c>
      <c r="I22" s="6">
        <v>2328436666</v>
      </c>
      <c r="K22" s="6">
        <v>4015706</v>
      </c>
      <c r="M22" s="6">
        <v>17531338191</v>
      </c>
      <c r="O22" s="6">
        <v>14936925595</v>
      </c>
      <c r="Q22" s="21">
        <v>2594412596</v>
      </c>
    </row>
    <row r="23" spans="1:17" ht="21" x14ac:dyDescent="0.55000000000000004">
      <c r="A23" s="5" t="s">
        <v>160</v>
      </c>
      <c r="C23" s="6">
        <v>3085132</v>
      </c>
      <c r="E23" s="6">
        <v>7284484874</v>
      </c>
      <c r="G23" s="6">
        <v>6948842295</v>
      </c>
      <c r="I23" s="6">
        <v>335642579</v>
      </c>
      <c r="K23" s="6">
        <v>3720832</v>
      </c>
      <c r="M23" s="6">
        <v>8759496520</v>
      </c>
      <c r="O23" s="6">
        <v>8380670511</v>
      </c>
      <c r="Q23" s="21">
        <v>378826009</v>
      </c>
    </row>
    <row r="24" spans="1:17" ht="21" x14ac:dyDescent="0.55000000000000004">
      <c r="A24" s="5" t="s">
        <v>94</v>
      </c>
      <c r="C24" s="6">
        <v>43435</v>
      </c>
      <c r="E24" s="6">
        <v>552499909</v>
      </c>
      <c r="G24" s="6">
        <v>476906002</v>
      </c>
      <c r="I24" s="6">
        <v>75593907</v>
      </c>
      <c r="K24" s="6">
        <v>43435</v>
      </c>
      <c r="M24" s="6">
        <v>552499909</v>
      </c>
      <c r="O24" s="6">
        <v>476906002</v>
      </c>
      <c r="Q24" s="21">
        <v>75593907</v>
      </c>
    </row>
    <row r="25" spans="1:17" ht="21" x14ac:dyDescent="0.55000000000000004">
      <c r="A25" s="5" t="s">
        <v>173</v>
      </c>
      <c r="C25" s="6">
        <v>56050</v>
      </c>
      <c r="E25" s="6">
        <v>317015384</v>
      </c>
      <c r="G25" s="6">
        <v>276541018</v>
      </c>
      <c r="I25" s="6">
        <v>40474366</v>
      </c>
      <c r="K25" s="6">
        <v>6084002</v>
      </c>
      <c r="M25" s="6">
        <v>30358805863</v>
      </c>
      <c r="O25" s="6">
        <v>30017414917</v>
      </c>
      <c r="Q25" s="6">
        <v>341390946</v>
      </c>
    </row>
    <row r="26" spans="1:17" ht="21" x14ac:dyDescent="0.55000000000000004">
      <c r="A26" s="5" t="s">
        <v>99</v>
      </c>
      <c r="C26" s="6">
        <v>1437257</v>
      </c>
      <c r="E26" s="6">
        <v>46131831889</v>
      </c>
      <c r="G26" s="6">
        <v>42365483789</v>
      </c>
      <c r="I26" s="6">
        <v>3766348100</v>
      </c>
      <c r="K26" s="6">
        <v>1522303</v>
      </c>
      <c r="M26" s="6">
        <v>48607763567</v>
      </c>
      <c r="O26" s="6">
        <v>44831194980</v>
      </c>
      <c r="Q26" s="6">
        <v>3776568587</v>
      </c>
    </row>
    <row r="27" spans="1:17" ht="21" x14ac:dyDescent="0.55000000000000004">
      <c r="A27" s="5" t="s">
        <v>174</v>
      </c>
      <c r="C27" s="6">
        <v>2374375</v>
      </c>
      <c r="E27" s="6">
        <v>26115524265</v>
      </c>
      <c r="G27" s="6">
        <v>21726935167</v>
      </c>
      <c r="I27" s="6">
        <v>4388589098</v>
      </c>
      <c r="K27" s="6">
        <v>4899176</v>
      </c>
      <c r="M27" s="6">
        <v>49362904393</v>
      </c>
      <c r="O27" s="6">
        <v>44830357174</v>
      </c>
      <c r="Q27" s="6">
        <v>4532547219</v>
      </c>
    </row>
    <row r="28" spans="1:17" ht="21" x14ac:dyDescent="0.55000000000000004">
      <c r="A28" s="5" t="s">
        <v>128</v>
      </c>
      <c r="C28" s="6">
        <v>300000</v>
      </c>
      <c r="E28" s="6">
        <v>1185403321</v>
      </c>
      <c r="G28" s="6">
        <v>1187444689</v>
      </c>
      <c r="I28" s="6">
        <v>-2041368</v>
      </c>
      <c r="K28" s="6">
        <v>300000</v>
      </c>
      <c r="M28" s="6">
        <v>1185403321</v>
      </c>
      <c r="O28" s="6">
        <v>1187444689</v>
      </c>
      <c r="Q28" s="6">
        <v>-2041368</v>
      </c>
    </row>
    <row r="29" spans="1:17" ht="21" x14ac:dyDescent="0.55000000000000004">
      <c r="A29" s="5" t="s">
        <v>105</v>
      </c>
      <c r="C29" s="6">
        <v>534596</v>
      </c>
      <c r="E29" s="6">
        <v>19074774018</v>
      </c>
      <c r="G29" s="6">
        <v>19437209960</v>
      </c>
      <c r="I29" s="6">
        <v>-362435942</v>
      </c>
      <c r="K29" s="6">
        <v>538420</v>
      </c>
      <c r="M29" s="6">
        <v>19212132793</v>
      </c>
      <c r="O29" s="6">
        <v>19574947437</v>
      </c>
      <c r="Q29" s="6">
        <v>-362814644</v>
      </c>
    </row>
    <row r="30" spans="1:17" ht="21" x14ac:dyDescent="0.55000000000000004">
      <c r="A30" s="5" t="s">
        <v>26</v>
      </c>
      <c r="C30" s="6">
        <v>9844649</v>
      </c>
      <c r="E30" s="6">
        <v>45417167744</v>
      </c>
      <c r="G30" s="6">
        <v>43176325493</v>
      </c>
      <c r="I30" s="6">
        <v>2240842251</v>
      </c>
      <c r="K30" s="6">
        <v>9844649</v>
      </c>
      <c r="M30" s="6">
        <v>45417167744</v>
      </c>
      <c r="O30" s="6">
        <v>43176325493</v>
      </c>
      <c r="Q30" s="6">
        <v>2240842251</v>
      </c>
    </row>
    <row r="31" spans="1:17" ht="21" x14ac:dyDescent="0.55000000000000004">
      <c r="A31" s="5" t="s">
        <v>27</v>
      </c>
      <c r="C31" s="6">
        <v>300000</v>
      </c>
      <c r="E31" s="6">
        <v>706864609</v>
      </c>
      <c r="G31" s="6">
        <v>633560319</v>
      </c>
      <c r="I31" s="6">
        <v>73304290</v>
      </c>
      <c r="K31" s="6">
        <v>20456037</v>
      </c>
      <c r="M31" s="6">
        <v>43603775200</v>
      </c>
      <c r="O31" s="6">
        <v>42725974936</v>
      </c>
      <c r="Q31" s="6">
        <v>877800264</v>
      </c>
    </row>
    <row r="32" spans="1:17" ht="21" x14ac:dyDescent="0.55000000000000004">
      <c r="A32" s="5" t="s">
        <v>23</v>
      </c>
      <c r="C32" s="6">
        <v>588248</v>
      </c>
      <c r="E32" s="6">
        <v>8290589429</v>
      </c>
      <c r="G32" s="6">
        <v>7611719573</v>
      </c>
      <c r="I32" s="6">
        <v>678869856</v>
      </c>
      <c r="K32" s="6">
        <v>588248</v>
      </c>
      <c r="M32" s="6">
        <v>8290589429</v>
      </c>
      <c r="O32" s="6">
        <v>7611719573</v>
      </c>
      <c r="Q32" s="6">
        <v>678869856</v>
      </c>
    </row>
    <row r="33" spans="1:17" ht="21" x14ac:dyDescent="0.55000000000000004">
      <c r="A33" s="5" t="s">
        <v>130</v>
      </c>
      <c r="C33" s="6">
        <v>1299800</v>
      </c>
      <c r="E33" s="6">
        <v>12723780014</v>
      </c>
      <c r="G33" s="6">
        <v>11159057887</v>
      </c>
      <c r="I33" s="6">
        <v>1564722127</v>
      </c>
      <c r="K33" s="6">
        <v>1299800</v>
      </c>
      <c r="M33" s="6">
        <v>12723780014</v>
      </c>
      <c r="O33" s="6">
        <v>11159057887</v>
      </c>
      <c r="Q33" s="6">
        <v>1564722127</v>
      </c>
    </row>
    <row r="34" spans="1:17" ht="21" x14ac:dyDescent="0.55000000000000004">
      <c r="A34" s="5" t="s">
        <v>114</v>
      </c>
      <c r="C34" s="6">
        <v>400000</v>
      </c>
      <c r="E34" s="6">
        <v>734279809</v>
      </c>
      <c r="G34" s="6">
        <v>698973975</v>
      </c>
      <c r="I34" s="6">
        <v>35305834</v>
      </c>
      <c r="K34" s="6">
        <v>400000</v>
      </c>
      <c r="M34" s="6">
        <v>734279809</v>
      </c>
      <c r="O34" s="6">
        <v>698973975</v>
      </c>
      <c r="Q34" s="6">
        <v>35305834</v>
      </c>
    </row>
    <row r="35" spans="1:17" ht="21" x14ac:dyDescent="0.55000000000000004">
      <c r="A35" s="5" t="s">
        <v>129</v>
      </c>
      <c r="C35" s="6">
        <v>300000</v>
      </c>
      <c r="E35" s="6">
        <v>2950018733</v>
      </c>
      <c r="G35" s="6">
        <v>2517164298</v>
      </c>
      <c r="I35" s="6">
        <v>432854435</v>
      </c>
      <c r="K35" s="6">
        <v>300000</v>
      </c>
      <c r="M35" s="6">
        <v>2950018733</v>
      </c>
      <c r="O35" s="6">
        <v>2517164298</v>
      </c>
      <c r="Q35" s="6">
        <v>432854435</v>
      </c>
    </row>
    <row r="36" spans="1:17" ht="21" x14ac:dyDescent="0.55000000000000004">
      <c r="A36" s="5" t="s">
        <v>18</v>
      </c>
      <c r="C36" s="6">
        <v>4757913</v>
      </c>
      <c r="E36" s="6">
        <v>55785981804</v>
      </c>
      <c r="G36" s="6">
        <v>45502965133</v>
      </c>
      <c r="I36" s="6">
        <v>10283016671</v>
      </c>
      <c r="K36" s="6">
        <v>4757913</v>
      </c>
      <c r="M36" s="6">
        <v>55785981804</v>
      </c>
      <c r="O36" s="6">
        <v>45502965133</v>
      </c>
      <c r="Q36" s="6">
        <v>10283016671</v>
      </c>
    </row>
    <row r="37" spans="1:17" ht="21" x14ac:dyDescent="0.55000000000000004">
      <c r="A37" s="5" t="s">
        <v>158</v>
      </c>
      <c r="C37" s="6">
        <v>53604</v>
      </c>
      <c r="E37" s="6">
        <v>367256580</v>
      </c>
      <c r="G37" s="6">
        <v>343879979</v>
      </c>
      <c r="I37" s="6">
        <v>23376601</v>
      </c>
      <c r="K37" s="6">
        <v>53604</v>
      </c>
      <c r="M37" s="6">
        <v>367256580</v>
      </c>
      <c r="O37" s="6">
        <v>343879979</v>
      </c>
      <c r="Q37" s="6">
        <v>23376601</v>
      </c>
    </row>
    <row r="38" spans="1:17" ht="21" x14ac:dyDescent="0.55000000000000004">
      <c r="A38" s="5" t="s">
        <v>145</v>
      </c>
      <c r="C38" s="6">
        <v>2000000</v>
      </c>
      <c r="E38" s="6">
        <v>10994351680</v>
      </c>
      <c r="G38" s="6">
        <v>8936994040</v>
      </c>
      <c r="I38" s="6">
        <v>2057357640</v>
      </c>
      <c r="K38" s="6">
        <v>2000000</v>
      </c>
      <c r="M38" s="6">
        <v>10994351680</v>
      </c>
      <c r="O38" s="6">
        <v>8936994040</v>
      </c>
      <c r="Q38" s="6">
        <v>2057357640</v>
      </c>
    </row>
    <row r="39" spans="1:17" ht="21" x14ac:dyDescent="0.55000000000000004">
      <c r="A39" s="5" t="s">
        <v>149</v>
      </c>
      <c r="C39" s="6">
        <v>12771117</v>
      </c>
      <c r="E39" s="6">
        <v>23028359243</v>
      </c>
      <c r="G39" s="6">
        <v>22177973779</v>
      </c>
      <c r="I39" s="6">
        <v>850385464</v>
      </c>
      <c r="K39" s="6">
        <v>12771117</v>
      </c>
      <c r="M39" s="6">
        <v>23028359243</v>
      </c>
      <c r="O39" s="6">
        <v>22177973779</v>
      </c>
      <c r="Q39" s="6">
        <v>850385464</v>
      </c>
    </row>
    <row r="40" spans="1:17" ht="21" x14ac:dyDescent="0.55000000000000004">
      <c r="A40" s="5" t="s">
        <v>17</v>
      </c>
      <c r="C40" s="6">
        <v>201265</v>
      </c>
      <c r="E40" s="6">
        <v>6698247327</v>
      </c>
      <c r="G40" s="6">
        <v>5880831239</v>
      </c>
      <c r="I40" s="6">
        <v>817416088</v>
      </c>
      <c r="K40" s="6">
        <v>201265</v>
      </c>
      <c r="M40" s="6">
        <v>6698247327</v>
      </c>
      <c r="O40" s="6">
        <v>5880831239</v>
      </c>
      <c r="Q40" s="6">
        <v>817416088</v>
      </c>
    </row>
    <row r="41" spans="1:17" ht="21" x14ac:dyDescent="0.55000000000000004">
      <c r="A41" s="5" t="s">
        <v>156</v>
      </c>
      <c r="C41" s="6">
        <v>318000</v>
      </c>
      <c r="E41" s="6">
        <v>38300372052</v>
      </c>
      <c r="G41" s="6">
        <v>38299901341</v>
      </c>
      <c r="I41" s="6">
        <v>470711</v>
      </c>
      <c r="K41" s="6">
        <v>439520</v>
      </c>
      <c r="M41" s="6">
        <v>52700881036</v>
      </c>
      <c r="O41" s="6">
        <v>52935763003</v>
      </c>
      <c r="Q41" s="6">
        <v>-234881967</v>
      </c>
    </row>
    <row r="42" spans="1:17" ht="21" x14ac:dyDescent="0.55000000000000004">
      <c r="A42" s="5" t="s">
        <v>15</v>
      </c>
      <c r="C42" s="6">
        <v>16601759</v>
      </c>
      <c r="E42" s="6">
        <v>35139931830</v>
      </c>
      <c r="G42" s="6">
        <v>33904236455</v>
      </c>
      <c r="I42" s="6">
        <v>1235695375</v>
      </c>
      <c r="K42" s="6">
        <v>16601759</v>
      </c>
      <c r="M42" s="6">
        <v>35139931830</v>
      </c>
      <c r="O42" s="6">
        <v>33904236455</v>
      </c>
      <c r="Q42" s="6">
        <v>1235695375</v>
      </c>
    </row>
    <row r="43" spans="1:17" ht="21" x14ac:dyDescent="0.55000000000000004">
      <c r="A43" s="5" t="s">
        <v>115</v>
      </c>
      <c r="C43" s="6">
        <v>857056</v>
      </c>
      <c r="E43" s="6">
        <v>43917436875</v>
      </c>
      <c r="G43" s="6">
        <v>43227510145</v>
      </c>
      <c r="I43" s="6">
        <v>689926730</v>
      </c>
      <c r="K43" s="6">
        <v>857056</v>
      </c>
      <c r="M43" s="6">
        <v>43917436875</v>
      </c>
      <c r="O43" s="6">
        <v>43227510145</v>
      </c>
      <c r="Q43" s="6">
        <v>689926730</v>
      </c>
    </row>
    <row r="44" spans="1:17" ht="21" x14ac:dyDescent="0.55000000000000004">
      <c r="A44" s="5" t="s">
        <v>90</v>
      </c>
      <c r="C44" s="6">
        <v>7500000</v>
      </c>
      <c r="E44" s="6">
        <v>13587437796</v>
      </c>
      <c r="G44" s="6">
        <v>13858748920</v>
      </c>
      <c r="I44" s="6">
        <v>-271311124</v>
      </c>
      <c r="K44" s="6">
        <v>7500000</v>
      </c>
      <c r="M44" s="6">
        <v>13587437796</v>
      </c>
      <c r="O44" s="6">
        <v>13858748920</v>
      </c>
      <c r="Q44" s="6">
        <v>-271311124</v>
      </c>
    </row>
    <row r="45" spans="1:17" ht="21" x14ac:dyDescent="0.55000000000000004">
      <c r="A45" s="5" t="s">
        <v>157</v>
      </c>
      <c r="C45" s="6">
        <v>2874080</v>
      </c>
      <c r="E45" s="6">
        <v>4443741705</v>
      </c>
      <c r="G45" s="6">
        <v>3561152515</v>
      </c>
      <c r="I45" s="6">
        <v>882589190</v>
      </c>
      <c r="K45" s="6">
        <v>2874080</v>
      </c>
      <c r="M45" s="6">
        <v>4443741705</v>
      </c>
      <c r="O45" s="6">
        <v>3561152515</v>
      </c>
      <c r="Q45" s="6">
        <v>882589190</v>
      </c>
    </row>
    <row r="46" spans="1:17" ht="21" x14ac:dyDescent="0.55000000000000004">
      <c r="A46" s="5" t="s">
        <v>146</v>
      </c>
      <c r="C46" s="6">
        <v>200000</v>
      </c>
      <c r="E46" s="6">
        <v>776900728</v>
      </c>
      <c r="G46" s="6">
        <v>655639079</v>
      </c>
      <c r="I46" s="6">
        <v>121261649</v>
      </c>
      <c r="K46" s="6">
        <v>200000</v>
      </c>
      <c r="M46" s="6">
        <v>776900728</v>
      </c>
      <c r="O46" s="6">
        <v>655639079</v>
      </c>
      <c r="Q46" s="6">
        <v>121261649</v>
      </c>
    </row>
    <row r="47" spans="1:17" ht="21" x14ac:dyDescent="0.55000000000000004">
      <c r="A47" s="5" t="s">
        <v>127</v>
      </c>
      <c r="C47" s="6">
        <v>1091741</v>
      </c>
      <c r="E47" s="6">
        <v>4262299816</v>
      </c>
      <c r="G47" s="6">
        <v>3426263100</v>
      </c>
      <c r="I47" s="6">
        <v>836036716</v>
      </c>
      <c r="K47" s="6">
        <v>1091741</v>
      </c>
      <c r="M47" s="6">
        <v>4262299816</v>
      </c>
      <c r="O47" s="6">
        <v>3426263100</v>
      </c>
      <c r="Q47" s="6">
        <v>836036716</v>
      </c>
    </row>
    <row r="48" spans="1:17" ht="21" x14ac:dyDescent="0.55000000000000004">
      <c r="A48" s="5" t="s">
        <v>150</v>
      </c>
      <c r="C48" s="6">
        <v>8876629</v>
      </c>
      <c r="E48" s="6">
        <v>13179261122</v>
      </c>
      <c r="G48" s="6">
        <v>13693825196</v>
      </c>
      <c r="I48" s="6">
        <v>-514564074</v>
      </c>
      <c r="K48" s="6">
        <v>18876629</v>
      </c>
      <c r="M48" s="6">
        <v>28400683239</v>
      </c>
      <c r="O48" s="6">
        <v>28679900299</v>
      </c>
      <c r="Q48" s="6">
        <v>-279217060</v>
      </c>
    </row>
    <row r="49" spans="1:17" ht="21" x14ac:dyDescent="0.55000000000000004">
      <c r="A49" s="5" t="s">
        <v>109</v>
      </c>
      <c r="C49" s="6">
        <v>22948530</v>
      </c>
      <c r="E49" s="6">
        <v>92338770272</v>
      </c>
      <c r="G49" s="6">
        <v>66771916443</v>
      </c>
      <c r="I49" s="6">
        <v>25566853829</v>
      </c>
      <c r="K49" s="6">
        <v>22948530</v>
      </c>
      <c r="M49" s="6">
        <v>92338770272</v>
      </c>
      <c r="O49" s="6">
        <v>66771916443</v>
      </c>
      <c r="Q49" s="6">
        <v>25566853829</v>
      </c>
    </row>
    <row r="50" spans="1:17" ht="21" x14ac:dyDescent="0.55000000000000004">
      <c r="A50" s="5" t="s">
        <v>98</v>
      </c>
      <c r="C50" s="6">
        <v>70892</v>
      </c>
      <c r="E50" s="6">
        <v>6294371366</v>
      </c>
      <c r="G50" s="6">
        <v>5618237751</v>
      </c>
      <c r="I50" s="6">
        <v>676133615</v>
      </c>
      <c r="K50" s="6">
        <v>70892</v>
      </c>
      <c r="M50" s="6">
        <v>6294371366</v>
      </c>
      <c r="O50" s="6">
        <v>5618237751</v>
      </c>
      <c r="Q50" s="6">
        <v>676133615</v>
      </c>
    </row>
    <row r="51" spans="1:17" ht="21" x14ac:dyDescent="0.55000000000000004">
      <c r="A51" s="5" t="s">
        <v>175</v>
      </c>
      <c r="C51" s="6">
        <v>260000</v>
      </c>
      <c r="E51" s="6">
        <v>1049044285</v>
      </c>
      <c r="G51" s="6">
        <v>962964298</v>
      </c>
      <c r="I51" s="6">
        <v>86079987</v>
      </c>
      <c r="K51" s="6">
        <v>8350443</v>
      </c>
      <c r="M51" s="6">
        <v>31250764232</v>
      </c>
      <c r="O51" s="6">
        <v>30927609588</v>
      </c>
      <c r="Q51" s="6">
        <v>323154644</v>
      </c>
    </row>
    <row r="52" spans="1:17" ht="21" x14ac:dyDescent="0.55000000000000004">
      <c r="A52" s="5" t="s">
        <v>132</v>
      </c>
      <c r="C52" s="6">
        <v>6824830</v>
      </c>
      <c r="E52" s="6">
        <v>13869352011</v>
      </c>
      <c r="G52" s="6">
        <v>12177280291</v>
      </c>
      <c r="I52" s="6">
        <v>1692071720</v>
      </c>
      <c r="K52" s="6">
        <v>6824830</v>
      </c>
      <c r="M52" s="6">
        <v>13869352011</v>
      </c>
      <c r="O52" s="6">
        <v>12177280291</v>
      </c>
      <c r="Q52" s="6">
        <v>1692071720</v>
      </c>
    </row>
    <row r="53" spans="1:17" ht="21" x14ac:dyDescent="0.55000000000000004">
      <c r="A53" s="5" t="s">
        <v>154</v>
      </c>
      <c r="C53" s="6">
        <v>331118</v>
      </c>
      <c r="E53" s="6">
        <v>929491890</v>
      </c>
      <c r="G53" s="6">
        <v>793392366</v>
      </c>
      <c r="I53" s="6">
        <v>136099524</v>
      </c>
      <c r="K53" s="6">
        <v>331118</v>
      </c>
      <c r="M53" s="6">
        <v>929491890</v>
      </c>
      <c r="O53" s="6">
        <v>793392366</v>
      </c>
      <c r="Q53" s="6">
        <v>136099524</v>
      </c>
    </row>
    <row r="54" spans="1:17" ht="21" x14ac:dyDescent="0.55000000000000004">
      <c r="A54" s="5" t="s">
        <v>191</v>
      </c>
      <c r="C54" s="6">
        <v>1400000</v>
      </c>
      <c r="E54" s="6">
        <v>2399366232</v>
      </c>
      <c r="G54" s="6">
        <v>2567766144</v>
      </c>
      <c r="I54" s="6">
        <v>-168399912</v>
      </c>
      <c r="K54" s="6">
        <v>1400000</v>
      </c>
      <c r="M54" s="6">
        <v>2399366232</v>
      </c>
      <c r="O54" s="6">
        <v>2567766144</v>
      </c>
      <c r="Q54" s="6">
        <v>-168399912</v>
      </c>
    </row>
    <row r="55" spans="1:17" ht="21" x14ac:dyDescent="0.55000000000000004">
      <c r="A55" s="5" t="s">
        <v>138</v>
      </c>
      <c r="C55" s="6">
        <v>2468367</v>
      </c>
      <c r="E55" s="6">
        <v>6750507137</v>
      </c>
      <c r="G55" s="6">
        <v>7493834204</v>
      </c>
      <c r="I55" s="6">
        <v>-743327067</v>
      </c>
      <c r="K55" s="6">
        <v>2468367</v>
      </c>
      <c r="M55" s="6">
        <v>6750507137</v>
      </c>
      <c r="O55" s="6">
        <v>7493834204</v>
      </c>
      <c r="Q55" s="6">
        <v>-743327067</v>
      </c>
    </row>
    <row r="56" spans="1:17" ht="21" x14ac:dyDescent="0.55000000000000004">
      <c r="A56" s="5" t="s">
        <v>30</v>
      </c>
      <c r="C56" s="6">
        <v>755414</v>
      </c>
      <c r="E56" s="6">
        <v>13627267180</v>
      </c>
      <c r="G56" s="6">
        <v>10147590087</v>
      </c>
      <c r="I56" s="6">
        <v>3479677093</v>
      </c>
      <c r="K56" s="6">
        <v>755414</v>
      </c>
      <c r="M56" s="6">
        <v>13627267180</v>
      </c>
      <c r="O56" s="6">
        <v>10147590087</v>
      </c>
      <c r="Q56" s="6">
        <v>3479677093</v>
      </c>
    </row>
    <row r="57" spans="1:17" ht="21" x14ac:dyDescent="0.55000000000000004">
      <c r="A57" s="5" t="s">
        <v>81</v>
      </c>
      <c r="C57" s="6">
        <v>4560218</v>
      </c>
      <c r="E57" s="6">
        <v>21817579552</v>
      </c>
      <c r="G57" s="6">
        <v>19094046295</v>
      </c>
      <c r="I57" s="6">
        <v>2723533257</v>
      </c>
      <c r="K57" s="6">
        <v>4560218</v>
      </c>
      <c r="M57" s="6">
        <v>21817579552</v>
      </c>
      <c r="O57" s="6">
        <v>19094046295</v>
      </c>
      <c r="Q57" s="6">
        <v>2723533257</v>
      </c>
    </row>
    <row r="58" spans="1:17" ht="21" x14ac:dyDescent="0.55000000000000004">
      <c r="A58" s="5" t="s">
        <v>159</v>
      </c>
      <c r="C58" s="6">
        <v>1248916</v>
      </c>
      <c r="E58" s="6">
        <v>7807349886</v>
      </c>
      <c r="G58" s="6">
        <v>5853109197</v>
      </c>
      <c r="I58" s="6">
        <v>1954240689</v>
      </c>
      <c r="K58" s="6">
        <v>1248916</v>
      </c>
      <c r="M58" s="6">
        <v>7807349886</v>
      </c>
      <c r="O58" s="6">
        <v>5853109197</v>
      </c>
      <c r="Q58" s="6">
        <v>1954240689</v>
      </c>
    </row>
    <row r="59" spans="1:17" ht="21" x14ac:dyDescent="0.55000000000000004">
      <c r="A59" s="5" t="s">
        <v>31</v>
      </c>
      <c r="C59" s="6">
        <v>1421622</v>
      </c>
      <c r="E59" s="6">
        <v>3646013988</v>
      </c>
      <c r="G59" s="6">
        <v>3216176404</v>
      </c>
      <c r="I59" s="6">
        <v>429837584</v>
      </c>
      <c r="K59" s="6">
        <v>1421622</v>
      </c>
      <c r="M59" s="6">
        <v>3646013988</v>
      </c>
      <c r="O59" s="6">
        <v>3216176404</v>
      </c>
      <c r="Q59" s="6">
        <v>429837584</v>
      </c>
    </row>
    <row r="60" spans="1:17" ht="21" x14ac:dyDescent="0.55000000000000004">
      <c r="A60" s="5" t="s">
        <v>110</v>
      </c>
      <c r="C60" s="6">
        <v>21175</v>
      </c>
      <c r="E60" s="6">
        <v>153172507</v>
      </c>
      <c r="G60" s="6">
        <v>147019254</v>
      </c>
      <c r="I60" s="6">
        <v>6153253</v>
      </c>
      <c r="K60" s="6">
        <v>21175</v>
      </c>
      <c r="M60" s="6">
        <v>153172507</v>
      </c>
      <c r="O60" s="6">
        <v>147019254</v>
      </c>
      <c r="Q60" s="6">
        <v>6153253</v>
      </c>
    </row>
    <row r="61" spans="1:17" ht="21" x14ac:dyDescent="0.55000000000000004">
      <c r="A61" s="5" t="s">
        <v>107</v>
      </c>
      <c r="C61" s="6">
        <v>3851843</v>
      </c>
      <c r="E61" s="6">
        <v>14829624889</v>
      </c>
      <c r="G61" s="6">
        <v>10891083616</v>
      </c>
      <c r="I61" s="6">
        <v>3938541273</v>
      </c>
      <c r="K61" s="6">
        <v>3851843</v>
      </c>
      <c r="M61" s="6">
        <v>14829624889</v>
      </c>
      <c r="O61" s="6">
        <v>10891083616</v>
      </c>
      <c r="Q61" s="6">
        <v>3938541273</v>
      </c>
    </row>
    <row r="62" spans="1:17" ht="21" x14ac:dyDescent="0.55000000000000004">
      <c r="A62" s="5" t="s">
        <v>141</v>
      </c>
      <c r="C62" s="6">
        <v>48622</v>
      </c>
      <c r="E62" s="6">
        <v>6390055446</v>
      </c>
      <c r="G62" s="6">
        <v>6170484151</v>
      </c>
      <c r="I62" s="6">
        <v>219571295</v>
      </c>
      <c r="K62" s="6">
        <v>48622</v>
      </c>
      <c r="M62" s="6">
        <v>6390055446</v>
      </c>
      <c r="O62" s="6">
        <v>6170484151</v>
      </c>
      <c r="Q62" s="6">
        <v>219571295</v>
      </c>
    </row>
    <row r="63" spans="1:17" ht="21" x14ac:dyDescent="0.55000000000000004">
      <c r="A63" s="5" t="s">
        <v>95</v>
      </c>
      <c r="C63" s="6">
        <v>101296</v>
      </c>
      <c r="E63" s="6">
        <v>519652210</v>
      </c>
      <c r="G63" s="6">
        <v>478428290</v>
      </c>
      <c r="I63" s="6">
        <v>41223920</v>
      </c>
      <c r="K63" s="6">
        <v>101296</v>
      </c>
      <c r="M63" s="6">
        <v>519652210</v>
      </c>
      <c r="O63" s="6">
        <v>478428290</v>
      </c>
      <c r="Q63" s="6">
        <v>41223920</v>
      </c>
    </row>
    <row r="64" spans="1:17" ht="21" x14ac:dyDescent="0.55000000000000004">
      <c r="A64" s="5" t="s">
        <v>168</v>
      </c>
      <c r="C64" s="6">
        <v>6185919</v>
      </c>
      <c r="E64" s="6">
        <v>35970854616</v>
      </c>
      <c r="G64" s="6">
        <v>28011315466</v>
      </c>
      <c r="I64" s="6">
        <v>7959539150</v>
      </c>
      <c r="K64" s="6">
        <v>6185919</v>
      </c>
      <c r="M64" s="6">
        <v>35970854616</v>
      </c>
      <c r="O64" s="6">
        <v>28011315466</v>
      </c>
      <c r="Q64" s="6">
        <v>7959539150</v>
      </c>
    </row>
    <row r="65" spans="1:17" ht="21" x14ac:dyDescent="0.55000000000000004">
      <c r="A65" s="5" t="s">
        <v>194</v>
      </c>
      <c r="C65" s="6">
        <v>665780</v>
      </c>
      <c r="E65" s="6">
        <v>23133783905</v>
      </c>
      <c r="G65" s="6">
        <v>21705208750</v>
      </c>
      <c r="I65" s="6">
        <v>1428575155</v>
      </c>
      <c r="K65" s="6">
        <v>665780</v>
      </c>
      <c r="M65" s="6">
        <v>23133783905</v>
      </c>
      <c r="O65" s="6">
        <v>21705208750</v>
      </c>
      <c r="Q65" s="6">
        <v>1428575155</v>
      </c>
    </row>
    <row r="66" spans="1:17" ht="21" x14ac:dyDescent="0.55000000000000004">
      <c r="A66" s="5" t="s">
        <v>25</v>
      </c>
      <c r="C66" s="6">
        <v>959894</v>
      </c>
      <c r="E66" s="6">
        <v>30035675836</v>
      </c>
      <c r="G66" s="6">
        <v>27534056887</v>
      </c>
      <c r="I66" s="6">
        <v>2501618949</v>
      </c>
      <c r="K66" s="6">
        <v>959894</v>
      </c>
      <c r="M66" s="6">
        <v>30035675836</v>
      </c>
      <c r="O66" s="6">
        <v>27534056887</v>
      </c>
      <c r="Q66" s="6">
        <v>2501618949</v>
      </c>
    </row>
    <row r="67" spans="1:17" ht="21" x14ac:dyDescent="0.55000000000000004">
      <c r="A67" s="5" t="s">
        <v>134</v>
      </c>
      <c r="C67" s="6">
        <v>1</v>
      </c>
      <c r="E67" s="6">
        <v>1</v>
      </c>
      <c r="G67" s="6">
        <v>1515</v>
      </c>
      <c r="I67" s="6">
        <v>-1514</v>
      </c>
      <c r="K67" s="6">
        <v>1</v>
      </c>
      <c r="M67" s="6">
        <v>1</v>
      </c>
      <c r="O67" s="6">
        <v>1515</v>
      </c>
      <c r="Q67" s="6">
        <v>-1514</v>
      </c>
    </row>
    <row r="68" spans="1:17" ht="21" x14ac:dyDescent="0.55000000000000004">
      <c r="A68" s="5" t="s">
        <v>106</v>
      </c>
      <c r="C68" s="6">
        <v>3475642</v>
      </c>
      <c r="E68" s="6">
        <v>12884590809</v>
      </c>
      <c r="G68" s="6">
        <v>11486035240</v>
      </c>
      <c r="I68" s="6">
        <v>1398555569</v>
      </c>
      <c r="K68" s="6">
        <v>3475642</v>
      </c>
      <c r="M68" s="6">
        <v>12884590809</v>
      </c>
      <c r="O68" s="6">
        <v>11486035240</v>
      </c>
      <c r="Q68" s="6">
        <v>1398555569</v>
      </c>
    </row>
    <row r="69" spans="1:17" ht="21" x14ac:dyDescent="0.55000000000000004">
      <c r="A69" s="5" t="s">
        <v>126</v>
      </c>
      <c r="C69" s="6">
        <v>1863729</v>
      </c>
      <c r="E69" s="6">
        <v>17047872343</v>
      </c>
      <c r="G69" s="6">
        <v>16729211845</v>
      </c>
      <c r="I69" s="6">
        <v>318660498</v>
      </c>
      <c r="K69" s="6">
        <v>2135209</v>
      </c>
      <c r="M69" s="6">
        <v>19323472142</v>
      </c>
      <c r="O69" s="6">
        <v>19149746602</v>
      </c>
      <c r="Q69" s="6">
        <v>173725540</v>
      </c>
    </row>
    <row r="70" spans="1:17" ht="21" x14ac:dyDescent="0.55000000000000004">
      <c r="A70" s="5" t="s">
        <v>20</v>
      </c>
      <c r="C70" s="6">
        <v>656563</v>
      </c>
      <c r="E70" s="6">
        <v>28368018766</v>
      </c>
      <c r="G70" s="6">
        <v>21190689402</v>
      </c>
      <c r="I70" s="6">
        <v>7177329364</v>
      </c>
      <c r="K70" s="6">
        <v>686101</v>
      </c>
      <c r="M70" s="6">
        <v>29449572380</v>
      </c>
      <c r="O70" s="6">
        <v>22144033686</v>
      </c>
      <c r="Q70" s="6">
        <v>7305538694</v>
      </c>
    </row>
    <row r="71" spans="1:17" ht="21" x14ac:dyDescent="0.55000000000000004">
      <c r="A71" s="5" t="s">
        <v>125</v>
      </c>
      <c r="C71" s="6">
        <v>800000</v>
      </c>
      <c r="E71" s="6">
        <v>35046351644</v>
      </c>
      <c r="G71" s="6">
        <v>33185512128</v>
      </c>
      <c r="I71" s="6">
        <v>1860839516</v>
      </c>
      <c r="K71" s="6">
        <v>800000</v>
      </c>
      <c r="M71" s="6">
        <v>35046351644</v>
      </c>
      <c r="O71" s="6">
        <v>33185512128</v>
      </c>
      <c r="Q71" s="6">
        <v>1860839516</v>
      </c>
    </row>
    <row r="72" spans="1:17" ht="21" x14ac:dyDescent="0.55000000000000004">
      <c r="A72" s="5" t="s">
        <v>171</v>
      </c>
      <c r="C72" s="6">
        <v>0</v>
      </c>
      <c r="E72" s="6">
        <v>0</v>
      </c>
      <c r="G72" s="6">
        <v>0</v>
      </c>
      <c r="I72" s="6">
        <v>0</v>
      </c>
      <c r="K72" s="6">
        <v>1</v>
      </c>
      <c r="M72" s="6">
        <v>1</v>
      </c>
      <c r="O72" s="6">
        <v>6217</v>
      </c>
      <c r="Q72" s="6">
        <v>-6216</v>
      </c>
    </row>
    <row r="73" spans="1:17" ht="21" x14ac:dyDescent="0.55000000000000004">
      <c r="A73" s="5" t="s">
        <v>140</v>
      </c>
      <c r="C73" s="6">
        <v>0</v>
      </c>
      <c r="E73" s="6">
        <v>0</v>
      </c>
      <c r="G73" s="6">
        <v>0</v>
      </c>
      <c r="I73" s="6">
        <v>0</v>
      </c>
      <c r="K73" s="6">
        <v>800000</v>
      </c>
      <c r="M73" s="6">
        <v>4921659231</v>
      </c>
      <c r="O73" s="6">
        <v>4582162052</v>
      </c>
      <c r="Q73" s="6">
        <v>339497179</v>
      </c>
    </row>
    <row r="74" spans="1:17" ht="21" x14ac:dyDescent="0.55000000000000004">
      <c r="A74" s="5" t="s">
        <v>163</v>
      </c>
      <c r="C74" s="6">
        <v>0</v>
      </c>
      <c r="E74" s="6">
        <v>0</v>
      </c>
      <c r="G74" s="6">
        <v>0</v>
      </c>
      <c r="I74" s="6">
        <v>0</v>
      </c>
      <c r="K74" s="6">
        <v>39250039</v>
      </c>
      <c r="M74" s="6">
        <v>50188589869</v>
      </c>
      <c r="O74" s="6">
        <v>49975663293</v>
      </c>
      <c r="Q74" s="6">
        <v>212926576</v>
      </c>
    </row>
    <row r="75" spans="1:17" ht="21" x14ac:dyDescent="0.55000000000000004">
      <c r="A75" s="5" t="s">
        <v>113</v>
      </c>
      <c r="C75" s="6">
        <v>0</v>
      </c>
      <c r="E75" s="6">
        <v>0</v>
      </c>
      <c r="G75" s="6">
        <v>0</v>
      </c>
      <c r="I75" s="6">
        <v>0</v>
      </c>
      <c r="K75" s="6">
        <v>400000</v>
      </c>
      <c r="M75" s="6">
        <v>765238631</v>
      </c>
      <c r="O75" s="6">
        <v>763451079</v>
      </c>
      <c r="Q75" s="6">
        <v>1787552</v>
      </c>
    </row>
    <row r="76" spans="1:17" ht="21" x14ac:dyDescent="0.55000000000000004">
      <c r="A76" s="5" t="s">
        <v>176</v>
      </c>
      <c r="C76" s="6">
        <v>0</v>
      </c>
      <c r="E76" s="6">
        <v>0</v>
      </c>
      <c r="G76" s="6">
        <v>0</v>
      </c>
      <c r="I76" s="6">
        <v>0</v>
      </c>
      <c r="K76" s="6">
        <v>16815548</v>
      </c>
      <c r="M76" s="6">
        <v>30031411023</v>
      </c>
      <c r="O76" s="6">
        <v>29347808889</v>
      </c>
      <c r="Q76" s="6">
        <v>683602134</v>
      </c>
    </row>
    <row r="77" spans="1:17" ht="21" x14ac:dyDescent="0.55000000000000004">
      <c r="A77" s="5" t="s">
        <v>161</v>
      </c>
      <c r="C77" s="6">
        <v>0</v>
      </c>
      <c r="E77" s="6">
        <v>0</v>
      </c>
      <c r="G77" s="6">
        <v>0</v>
      </c>
      <c r="I77" s="6">
        <v>0</v>
      </c>
      <c r="K77" s="6">
        <v>1344539</v>
      </c>
      <c r="M77" s="6">
        <v>54949663801</v>
      </c>
      <c r="O77" s="6">
        <v>54968435057</v>
      </c>
      <c r="Q77" s="6">
        <v>-18771256</v>
      </c>
    </row>
    <row r="78" spans="1:17" ht="21" x14ac:dyDescent="0.55000000000000004">
      <c r="A78" s="5" t="s">
        <v>152</v>
      </c>
      <c r="C78" s="6">
        <v>0</v>
      </c>
      <c r="E78" s="6">
        <v>0</v>
      </c>
      <c r="G78" s="6">
        <v>0</v>
      </c>
      <c r="I78" s="6">
        <v>0</v>
      </c>
      <c r="K78" s="6">
        <v>1119668</v>
      </c>
      <c r="M78" s="6">
        <v>6117945458</v>
      </c>
      <c r="O78" s="6">
        <v>6103301932</v>
      </c>
      <c r="Q78" s="6">
        <v>14643526</v>
      </c>
    </row>
    <row r="79" spans="1:17" ht="21" x14ac:dyDescent="0.55000000000000004">
      <c r="A79" s="5" t="s">
        <v>16</v>
      </c>
      <c r="C79" s="6">
        <v>0</v>
      </c>
      <c r="E79" s="6">
        <v>0</v>
      </c>
      <c r="G79" s="6">
        <v>0</v>
      </c>
      <c r="I79" s="6">
        <v>0</v>
      </c>
      <c r="K79" s="6">
        <v>1600000</v>
      </c>
      <c r="M79" s="6">
        <v>4013533726</v>
      </c>
      <c r="O79" s="6">
        <v>3826647392</v>
      </c>
      <c r="Q79" s="6">
        <v>186886334</v>
      </c>
    </row>
    <row r="80" spans="1:17" ht="21.75" thickBot="1" x14ac:dyDescent="0.6">
      <c r="A80" s="5" t="s">
        <v>101</v>
      </c>
      <c r="C80" s="6">
        <v>0</v>
      </c>
      <c r="E80" s="6">
        <v>0</v>
      </c>
      <c r="G80" s="6">
        <v>0</v>
      </c>
      <c r="I80" s="6">
        <v>0</v>
      </c>
      <c r="K80" s="6">
        <v>3754516</v>
      </c>
      <c r="M80" s="6">
        <v>16761358268</v>
      </c>
      <c r="O80" s="6">
        <v>16425046075</v>
      </c>
      <c r="Q80" s="6">
        <v>336312193</v>
      </c>
    </row>
    <row r="81" spans="1:17" ht="21.75" thickBot="1" x14ac:dyDescent="0.6">
      <c r="A81" s="5" t="s">
        <v>34</v>
      </c>
      <c r="C81" s="4" t="s">
        <v>34</v>
      </c>
      <c r="E81" s="8">
        <f>SUM(E8:E80)</f>
        <v>964143471201</v>
      </c>
      <c r="G81" s="8">
        <f>SUM(G8:G80)</f>
        <v>845659989143</v>
      </c>
      <c r="I81" s="8">
        <f>SUM(I8:I80)</f>
        <v>118483482058</v>
      </c>
      <c r="K81" s="4" t="s">
        <v>34</v>
      </c>
      <c r="M81" s="8">
        <f>SUM(M8:M80)</f>
        <v>1382290802829</v>
      </c>
      <c r="O81" s="8">
        <f>SUM(O8:O80)</f>
        <v>1250064521069</v>
      </c>
      <c r="Q81" s="8">
        <f>SUM(Q8:Q80)</f>
        <v>132226281760</v>
      </c>
    </row>
    <row r="82" spans="1:17" x14ac:dyDescent="0.45">
      <c r="I82" s="9"/>
      <c r="Q82" s="9"/>
    </row>
    <row r="83" spans="1:17" x14ac:dyDescent="0.45">
      <c r="I83" s="25"/>
      <c r="O83" s="6"/>
      <c r="Q83" s="25"/>
    </row>
    <row r="84" spans="1:17" x14ac:dyDescent="0.45">
      <c r="Q84" s="6"/>
    </row>
    <row r="85" spans="1:17" x14ac:dyDescent="0.45">
      <c r="Q85" s="25"/>
    </row>
    <row r="87" spans="1:17" x14ac:dyDescent="0.45">
      <c r="Q87" s="25"/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H5"/>
  </mergeCells>
  <phoneticPr fontId="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55"/>
  <sheetViews>
    <sheetView rightToLeft="1" topLeftCell="A49" workbookViewId="0">
      <selection activeCell="H143" sqref="H143"/>
    </sheetView>
  </sheetViews>
  <sheetFormatPr defaultRowHeight="18.75" x14ac:dyDescent="0.45"/>
  <cols>
    <col min="1" max="1" width="41.42578125" style="4" bestFit="1" customWidth="1"/>
    <col min="2" max="2" width="1" style="4" customWidth="1"/>
    <col min="3" max="3" width="20" style="4" customWidth="1"/>
    <col min="4" max="4" width="1" style="4" customWidth="1"/>
    <col min="5" max="5" width="23" style="4" customWidth="1"/>
    <col min="6" max="6" width="1" style="4" customWidth="1"/>
    <col min="7" max="7" width="23" style="4" customWidth="1"/>
    <col min="8" max="8" width="1" style="4" customWidth="1"/>
    <col min="9" max="9" width="34" style="23" customWidth="1"/>
    <col min="10" max="10" width="1" style="4" customWidth="1"/>
    <col min="11" max="11" width="20" style="4" customWidth="1"/>
    <col min="12" max="12" width="1" style="4" customWidth="1"/>
    <col min="13" max="13" width="23" style="4" customWidth="1"/>
    <col min="14" max="14" width="1" style="4" customWidth="1"/>
    <col min="15" max="15" width="23" style="4" customWidth="1"/>
    <col min="16" max="16" width="1" style="4" customWidth="1"/>
    <col min="17" max="17" width="34" style="23" customWidth="1"/>
    <col min="18" max="18" width="1" style="4" customWidth="1"/>
    <col min="19" max="19" width="14.5703125" style="4" bestFit="1" customWidth="1"/>
    <col min="20" max="16384" width="9.140625" style="4"/>
  </cols>
  <sheetData>
    <row r="2" spans="1:19" ht="26.25" x14ac:dyDescent="0.45">
      <c r="A2" s="47" t="s">
        <v>83</v>
      </c>
      <c r="B2" s="47" t="s">
        <v>0</v>
      </c>
      <c r="C2" s="47" t="s">
        <v>0</v>
      </c>
      <c r="D2" s="47" t="s">
        <v>0</v>
      </c>
      <c r="E2" s="47" t="s">
        <v>0</v>
      </c>
      <c r="F2" s="47" t="s">
        <v>0</v>
      </c>
      <c r="G2" s="47" t="s">
        <v>0</v>
      </c>
      <c r="H2" s="47" t="s">
        <v>0</v>
      </c>
      <c r="I2" s="47" t="s">
        <v>0</v>
      </c>
      <c r="J2" s="47" t="s">
        <v>0</v>
      </c>
      <c r="K2" s="47" t="s">
        <v>0</v>
      </c>
      <c r="L2" s="47" t="s">
        <v>0</v>
      </c>
      <c r="M2" s="47" t="s">
        <v>0</v>
      </c>
      <c r="N2" s="47" t="s">
        <v>0</v>
      </c>
      <c r="O2" s="47" t="s">
        <v>0</v>
      </c>
      <c r="P2" s="47" t="s">
        <v>0</v>
      </c>
      <c r="Q2" s="47" t="s">
        <v>0</v>
      </c>
    </row>
    <row r="3" spans="1:19" ht="26.25" x14ac:dyDescent="0.45">
      <c r="A3" s="47" t="s">
        <v>41</v>
      </c>
      <c r="B3" s="47" t="s">
        <v>41</v>
      </c>
      <c r="C3" s="47" t="s">
        <v>41</v>
      </c>
      <c r="D3" s="47" t="s">
        <v>41</v>
      </c>
      <c r="E3" s="47" t="s">
        <v>41</v>
      </c>
      <c r="F3" s="47" t="s">
        <v>41</v>
      </c>
      <c r="G3" s="47" t="s">
        <v>41</v>
      </c>
      <c r="H3" s="47" t="s">
        <v>41</v>
      </c>
      <c r="I3" s="47" t="s">
        <v>41</v>
      </c>
      <c r="J3" s="47" t="s">
        <v>41</v>
      </c>
      <c r="K3" s="47" t="s">
        <v>41</v>
      </c>
      <c r="L3" s="47" t="s">
        <v>41</v>
      </c>
      <c r="M3" s="47" t="s">
        <v>41</v>
      </c>
      <c r="N3" s="47" t="s">
        <v>41</v>
      </c>
      <c r="O3" s="47" t="s">
        <v>41</v>
      </c>
      <c r="P3" s="47" t="s">
        <v>41</v>
      </c>
      <c r="Q3" s="47" t="s">
        <v>41</v>
      </c>
    </row>
    <row r="4" spans="1:19" ht="26.25" x14ac:dyDescent="0.45">
      <c r="A4" s="47" t="s">
        <v>197</v>
      </c>
      <c r="B4" s="47" t="s">
        <v>2</v>
      </c>
      <c r="C4" s="47" t="s">
        <v>2</v>
      </c>
      <c r="D4" s="47" t="s">
        <v>2</v>
      </c>
      <c r="E4" s="47" t="s">
        <v>2</v>
      </c>
      <c r="F4" s="47" t="s">
        <v>2</v>
      </c>
      <c r="G4" s="47" t="s">
        <v>2</v>
      </c>
      <c r="H4" s="47" t="s">
        <v>2</v>
      </c>
      <c r="I4" s="47" t="s">
        <v>2</v>
      </c>
      <c r="J4" s="47" t="s">
        <v>2</v>
      </c>
      <c r="K4" s="47" t="s">
        <v>2</v>
      </c>
      <c r="L4" s="47" t="s">
        <v>2</v>
      </c>
      <c r="M4" s="47" t="s">
        <v>2</v>
      </c>
      <c r="N4" s="47" t="s">
        <v>2</v>
      </c>
      <c r="O4" s="47" t="s">
        <v>2</v>
      </c>
      <c r="P4" s="47" t="s">
        <v>2</v>
      </c>
      <c r="Q4" s="47" t="s">
        <v>2</v>
      </c>
    </row>
    <row r="5" spans="1:19" s="2" customFormat="1" ht="25.5" x14ac:dyDescent="0.25">
      <c r="A5" s="48" t="s">
        <v>75</v>
      </c>
      <c r="B5" s="48"/>
      <c r="C5" s="48"/>
      <c r="D5" s="48"/>
      <c r="E5" s="48"/>
      <c r="F5" s="48"/>
      <c r="G5" s="48"/>
      <c r="H5" s="48"/>
      <c r="I5" s="10"/>
      <c r="Q5" s="10"/>
    </row>
    <row r="6" spans="1:19" ht="27" thickBot="1" x14ac:dyDescent="0.5">
      <c r="A6" s="46" t="s">
        <v>3</v>
      </c>
      <c r="C6" s="46" t="s">
        <v>43</v>
      </c>
      <c r="D6" s="46" t="s">
        <v>43</v>
      </c>
      <c r="E6" s="46" t="s">
        <v>43</v>
      </c>
      <c r="F6" s="46" t="s">
        <v>43</v>
      </c>
      <c r="G6" s="46" t="s">
        <v>43</v>
      </c>
      <c r="H6" s="46" t="s">
        <v>43</v>
      </c>
      <c r="I6" s="46" t="s">
        <v>43</v>
      </c>
      <c r="K6" s="46" t="s">
        <v>44</v>
      </c>
      <c r="L6" s="46" t="s">
        <v>44</v>
      </c>
      <c r="M6" s="46" t="s">
        <v>44</v>
      </c>
      <c r="N6" s="46" t="s">
        <v>44</v>
      </c>
      <c r="O6" s="46" t="s">
        <v>44</v>
      </c>
      <c r="P6" s="46" t="s">
        <v>44</v>
      </c>
      <c r="Q6" s="46" t="s">
        <v>44</v>
      </c>
    </row>
    <row r="7" spans="1:19" ht="27" thickBot="1" x14ac:dyDescent="0.5">
      <c r="A7" s="46" t="s">
        <v>3</v>
      </c>
      <c r="C7" s="46" t="s">
        <v>7</v>
      </c>
      <c r="E7" s="46" t="s">
        <v>55</v>
      </c>
      <c r="G7" s="46" t="s">
        <v>56</v>
      </c>
      <c r="I7" s="49" t="s">
        <v>57</v>
      </c>
      <c r="K7" s="46" t="s">
        <v>7</v>
      </c>
      <c r="M7" s="46" t="s">
        <v>55</v>
      </c>
      <c r="O7" s="46" t="s">
        <v>56</v>
      </c>
      <c r="Q7" s="49" t="s">
        <v>57</v>
      </c>
    </row>
    <row r="8" spans="1:19" ht="21" x14ac:dyDescent="0.55000000000000004">
      <c r="A8" s="5" t="s">
        <v>104</v>
      </c>
      <c r="C8" s="6">
        <v>4026549</v>
      </c>
      <c r="E8" s="6">
        <v>36558127552</v>
      </c>
      <c r="G8" s="6">
        <v>36747475756</v>
      </c>
      <c r="I8" s="21">
        <v>-189348204</v>
      </c>
      <c r="K8" s="6">
        <v>4026549</v>
      </c>
      <c r="M8" s="6">
        <v>36558127552</v>
      </c>
      <c r="O8" s="6">
        <v>36428196261</v>
      </c>
      <c r="Q8" s="21">
        <v>129931291</v>
      </c>
      <c r="S8" s="6"/>
    </row>
    <row r="9" spans="1:19" ht="21" x14ac:dyDescent="0.55000000000000004">
      <c r="A9" s="5" t="s">
        <v>144</v>
      </c>
      <c r="C9" s="6">
        <v>22942353</v>
      </c>
      <c r="E9" s="6">
        <v>65972994955</v>
      </c>
      <c r="G9" s="6">
        <v>66917119764</v>
      </c>
      <c r="I9" s="21">
        <v>-944124809</v>
      </c>
      <c r="K9" s="6">
        <v>22942353</v>
      </c>
      <c r="M9" s="6">
        <v>65972994955</v>
      </c>
      <c r="O9" s="6">
        <v>60452898330</v>
      </c>
      <c r="Q9" s="21">
        <v>5520096625</v>
      </c>
      <c r="S9" s="6"/>
    </row>
    <row r="10" spans="1:19" ht="21" x14ac:dyDescent="0.55000000000000004">
      <c r="A10" s="5" t="s">
        <v>124</v>
      </c>
      <c r="C10" s="6">
        <v>10798538</v>
      </c>
      <c r="E10" s="6">
        <v>95042629222</v>
      </c>
      <c r="G10" s="6">
        <v>98129402292</v>
      </c>
      <c r="I10" s="21">
        <v>-3086773070</v>
      </c>
      <c r="K10" s="6">
        <v>10798538</v>
      </c>
      <c r="M10" s="6">
        <v>95042629222</v>
      </c>
      <c r="O10" s="6">
        <v>90651645345</v>
      </c>
      <c r="Q10" s="21">
        <v>4390983877</v>
      </c>
      <c r="S10" s="6"/>
    </row>
    <row r="11" spans="1:19" ht="21" x14ac:dyDescent="0.55000000000000004">
      <c r="A11" s="5" t="s">
        <v>164</v>
      </c>
      <c r="C11" s="6">
        <v>7958995</v>
      </c>
      <c r="E11" s="6">
        <v>119962599203</v>
      </c>
      <c r="G11" s="6">
        <v>120289614710</v>
      </c>
      <c r="I11" s="21">
        <v>-327015507</v>
      </c>
      <c r="K11" s="6">
        <v>7958995</v>
      </c>
      <c r="M11" s="6">
        <v>119962599203</v>
      </c>
      <c r="O11" s="6">
        <v>97005088385</v>
      </c>
      <c r="Q11" s="21">
        <v>22957510818</v>
      </c>
      <c r="S11" s="6"/>
    </row>
    <row r="12" spans="1:19" ht="21" x14ac:dyDescent="0.55000000000000004">
      <c r="A12" s="5" t="s">
        <v>162</v>
      </c>
      <c r="C12" s="6">
        <v>64442898</v>
      </c>
      <c r="E12" s="6">
        <v>106979574108</v>
      </c>
      <c r="G12" s="6">
        <v>116742386109</v>
      </c>
      <c r="I12" s="21">
        <v>-9762812001</v>
      </c>
      <c r="K12" s="6">
        <v>64442898</v>
      </c>
      <c r="M12" s="6">
        <v>106979574108</v>
      </c>
      <c r="O12" s="6">
        <v>103270926318</v>
      </c>
      <c r="Q12" s="21">
        <v>3708647790</v>
      </c>
      <c r="S12" s="6"/>
    </row>
    <row r="13" spans="1:19" ht="21" x14ac:dyDescent="0.55000000000000004">
      <c r="A13" s="5" t="s">
        <v>179</v>
      </c>
      <c r="C13" s="6">
        <v>3458981</v>
      </c>
      <c r="E13" s="6">
        <v>26188014676</v>
      </c>
      <c r="G13" s="6">
        <v>26482999808</v>
      </c>
      <c r="I13" s="21">
        <v>-294985132</v>
      </c>
      <c r="K13" s="6">
        <v>3458981</v>
      </c>
      <c r="M13" s="6">
        <v>26188014676</v>
      </c>
      <c r="O13" s="6">
        <v>26482999808</v>
      </c>
      <c r="Q13" s="21">
        <v>-294985132</v>
      </c>
      <c r="S13" s="6"/>
    </row>
    <row r="14" spans="1:19" ht="21" x14ac:dyDescent="0.55000000000000004">
      <c r="A14" s="5" t="s">
        <v>153</v>
      </c>
      <c r="C14" s="6">
        <v>10840088</v>
      </c>
      <c r="E14" s="6">
        <v>106057060020</v>
      </c>
      <c r="G14" s="6">
        <v>92493374601</v>
      </c>
      <c r="I14" s="21">
        <v>13563685419</v>
      </c>
      <c r="K14" s="6">
        <v>10840088</v>
      </c>
      <c r="M14" s="6">
        <v>106057060020</v>
      </c>
      <c r="O14" s="6">
        <v>86195770788</v>
      </c>
      <c r="Q14" s="21">
        <v>19861289232</v>
      </c>
      <c r="S14" s="6"/>
    </row>
    <row r="15" spans="1:19" ht="21" x14ac:dyDescent="0.55000000000000004">
      <c r="A15" s="5" t="s">
        <v>120</v>
      </c>
      <c r="C15" s="6">
        <v>46663895</v>
      </c>
      <c r="E15" s="6">
        <v>109368118462</v>
      </c>
      <c r="G15" s="6">
        <v>116556832740</v>
      </c>
      <c r="I15" s="21">
        <v>-7188714278</v>
      </c>
      <c r="K15" s="6">
        <v>46663895</v>
      </c>
      <c r="M15" s="6">
        <v>109368118462</v>
      </c>
      <c r="O15" s="6">
        <v>120021512896</v>
      </c>
      <c r="Q15" s="21">
        <v>-10653394434</v>
      </c>
      <c r="S15" s="6"/>
    </row>
    <row r="16" spans="1:19" ht="21" x14ac:dyDescent="0.55000000000000004">
      <c r="A16" s="5" t="s">
        <v>91</v>
      </c>
      <c r="C16" s="6">
        <v>5239728</v>
      </c>
      <c r="E16" s="6">
        <v>125821242641</v>
      </c>
      <c r="G16" s="6">
        <v>109291390548</v>
      </c>
      <c r="I16" s="21">
        <v>16529852093</v>
      </c>
      <c r="K16" s="6">
        <v>5239728</v>
      </c>
      <c r="M16" s="6">
        <v>125821242641</v>
      </c>
      <c r="O16" s="6">
        <v>95154355844</v>
      </c>
      <c r="Q16" s="21">
        <v>30666886797</v>
      </c>
      <c r="S16" s="6"/>
    </row>
    <row r="17" spans="1:19" ht="21" x14ac:dyDescent="0.55000000000000004">
      <c r="A17" s="5" t="s">
        <v>184</v>
      </c>
      <c r="C17" s="6">
        <v>100000</v>
      </c>
      <c r="E17" s="6">
        <v>6438840030</v>
      </c>
      <c r="G17" s="6">
        <v>6506286661</v>
      </c>
      <c r="I17" s="21">
        <v>-67446631</v>
      </c>
      <c r="K17" s="6">
        <v>100000</v>
      </c>
      <c r="M17" s="6">
        <v>6438840030</v>
      </c>
      <c r="O17" s="6">
        <v>6506286661</v>
      </c>
      <c r="Q17" s="21">
        <v>-67446631</v>
      </c>
      <c r="S17" s="6"/>
    </row>
    <row r="18" spans="1:19" ht="21" x14ac:dyDescent="0.55000000000000004">
      <c r="A18" s="5" t="s">
        <v>117</v>
      </c>
      <c r="C18" s="6">
        <v>4717999</v>
      </c>
      <c r="E18" s="6">
        <v>112122616382</v>
      </c>
      <c r="G18" s="6">
        <v>115388146875</v>
      </c>
      <c r="I18" s="21">
        <v>-3265530493</v>
      </c>
      <c r="K18" s="6">
        <v>4717999</v>
      </c>
      <c r="M18" s="6">
        <v>112122616382</v>
      </c>
      <c r="O18" s="6">
        <v>110228797130</v>
      </c>
      <c r="Q18" s="21">
        <v>1893819252</v>
      </c>
      <c r="S18" s="6"/>
    </row>
    <row r="19" spans="1:19" ht="21" x14ac:dyDescent="0.55000000000000004">
      <c r="A19" s="5" t="s">
        <v>88</v>
      </c>
      <c r="C19" s="6">
        <v>42302049</v>
      </c>
      <c r="E19" s="6">
        <v>128695516058</v>
      </c>
      <c r="G19" s="6">
        <v>117269951947</v>
      </c>
      <c r="I19" s="21">
        <v>11425564111</v>
      </c>
      <c r="K19" s="6">
        <v>42302049</v>
      </c>
      <c r="M19" s="6">
        <v>128695516058</v>
      </c>
      <c r="O19" s="6">
        <v>110225066303</v>
      </c>
      <c r="Q19" s="21">
        <v>18470449755</v>
      </c>
      <c r="S19" s="6"/>
    </row>
    <row r="20" spans="1:19" ht="21" x14ac:dyDescent="0.55000000000000004">
      <c r="A20" s="5" t="s">
        <v>86</v>
      </c>
      <c r="C20" s="6">
        <v>8094639</v>
      </c>
      <c r="E20" s="6">
        <v>120320370259</v>
      </c>
      <c r="G20" s="6">
        <v>122499689502</v>
      </c>
      <c r="I20" s="21">
        <v>-2179319243</v>
      </c>
      <c r="K20" s="6">
        <v>8094639</v>
      </c>
      <c r="M20" s="6">
        <v>120320370259</v>
      </c>
      <c r="O20" s="6">
        <v>114155159973</v>
      </c>
      <c r="Q20" s="21">
        <v>6165210286</v>
      </c>
      <c r="S20" s="6"/>
    </row>
    <row r="21" spans="1:19" ht="21" x14ac:dyDescent="0.55000000000000004">
      <c r="A21" s="5" t="s">
        <v>21</v>
      </c>
      <c r="C21" s="6">
        <v>13890277</v>
      </c>
      <c r="E21" s="6">
        <v>113708967560</v>
      </c>
      <c r="G21" s="6">
        <v>122707504495</v>
      </c>
      <c r="I21" s="21">
        <v>-8998536935</v>
      </c>
      <c r="K21" s="6">
        <v>13890277</v>
      </c>
      <c r="M21" s="6">
        <v>113708967560</v>
      </c>
      <c r="O21" s="6">
        <v>104446120846</v>
      </c>
      <c r="Q21" s="21">
        <v>9262846714</v>
      </c>
      <c r="S21" s="6"/>
    </row>
    <row r="22" spans="1:19" ht="21" x14ac:dyDescent="0.55000000000000004">
      <c r="A22" s="5" t="s">
        <v>22</v>
      </c>
      <c r="C22" s="6">
        <v>38606936</v>
      </c>
      <c r="E22" s="6">
        <v>104888685005</v>
      </c>
      <c r="G22" s="6">
        <v>94204532982</v>
      </c>
      <c r="I22" s="21">
        <v>10684152023</v>
      </c>
      <c r="K22" s="6">
        <v>38606936</v>
      </c>
      <c r="M22" s="6">
        <v>104888685005</v>
      </c>
      <c r="O22" s="6">
        <v>74065909603</v>
      </c>
      <c r="Q22" s="21">
        <v>30822775402</v>
      </c>
      <c r="S22" s="6"/>
    </row>
    <row r="23" spans="1:19" ht="21" x14ac:dyDescent="0.55000000000000004">
      <c r="A23" s="5" t="s">
        <v>182</v>
      </c>
      <c r="C23" s="6">
        <v>5200000</v>
      </c>
      <c r="E23" s="6">
        <v>27450157280</v>
      </c>
      <c r="G23" s="6">
        <v>28775694877</v>
      </c>
      <c r="I23" s="21">
        <v>-1325537597</v>
      </c>
      <c r="K23" s="6">
        <v>5200000</v>
      </c>
      <c r="M23" s="6">
        <v>27450157280</v>
      </c>
      <c r="O23" s="6">
        <v>28775694877</v>
      </c>
      <c r="Q23" s="21">
        <v>-1325537597</v>
      </c>
      <c r="S23" s="6"/>
    </row>
    <row r="24" spans="1:19" ht="21" x14ac:dyDescent="0.55000000000000004">
      <c r="A24" s="5" t="s">
        <v>192</v>
      </c>
      <c r="C24" s="6">
        <v>3512296</v>
      </c>
      <c r="E24" s="6">
        <v>7946132770</v>
      </c>
      <c r="G24" s="6">
        <v>8278961618</v>
      </c>
      <c r="I24" s="21">
        <v>-332828848</v>
      </c>
      <c r="K24" s="6">
        <v>3512296</v>
      </c>
      <c r="M24" s="6">
        <v>7946132770</v>
      </c>
      <c r="O24" s="6">
        <v>8278961618</v>
      </c>
      <c r="Q24" s="21">
        <v>-332828848</v>
      </c>
      <c r="S24" s="6"/>
    </row>
    <row r="25" spans="1:19" ht="21" x14ac:dyDescent="0.55000000000000004">
      <c r="A25" s="5" t="s">
        <v>29</v>
      </c>
      <c r="C25" s="6">
        <v>41069017</v>
      </c>
      <c r="E25" s="6">
        <v>132646306637</v>
      </c>
      <c r="G25" s="6">
        <v>126398243092</v>
      </c>
      <c r="I25" s="21">
        <v>6248063545</v>
      </c>
      <c r="K25" s="6">
        <v>41069017</v>
      </c>
      <c r="M25" s="6">
        <v>132646306637</v>
      </c>
      <c r="O25" s="6">
        <v>100439662135</v>
      </c>
      <c r="Q25" s="21">
        <v>32206644502</v>
      </c>
      <c r="S25" s="6"/>
    </row>
    <row r="26" spans="1:19" ht="21" x14ac:dyDescent="0.55000000000000004">
      <c r="A26" s="5" t="s">
        <v>136</v>
      </c>
      <c r="C26" s="6">
        <v>41776142</v>
      </c>
      <c r="E26" s="6">
        <v>116234807632</v>
      </c>
      <c r="G26" s="6">
        <v>125346698496</v>
      </c>
      <c r="I26" s="21">
        <v>-9111890864</v>
      </c>
      <c r="K26" s="6">
        <v>41776142</v>
      </c>
      <c r="M26" s="6">
        <v>116234807632</v>
      </c>
      <c r="O26" s="6">
        <v>115758746296</v>
      </c>
      <c r="Q26" s="21">
        <v>476061336</v>
      </c>
      <c r="S26" s="6"/>
    </row>
    <row r="27" spans="1:19" ht="21" x14ac:dyDescent="0.55000000000000004">
      <c r="A27" s="5" t="s">
        <v>135</v>
      </c>
      <c r="C27" s="6">
        <v>10450785</v>
      </c>
      <c r="E27" s="6">
        <v>113862604742</v>
      </c>
      <c r="G27" s="6">
        <v>120292005010</v>
      </c>
      <c r="I27" s="21">
        <v>-6429400268</v>
      </c>
      <c r="K27" s="6">
        <v>10450785</v>
      </c>
      <c r="M27" s="6">
        <v>113862604742</v>
      </c>
      <c r="O27" s="6">
        <v>114868617742</v>
      </c>
      <c r="Q27" s="21">
        <v>-1006013000</v>
      </c>
      <c r="S27" s="6"/>
    </row>
    <row r="28" spans="1:19" ht="21" x14ac:dyDescent="0.55000000000000004">
      <c r="A28" s="5" t="s">
        <v>82</v>
      </c>
      <c r="C28" s="6">
        <v>2587077</v>
      </c>
      <c r="E28" s="6">
        <v>96137104609</v>
      </c>
      <c r="G28" s="6">
        <v>69447823645</v>
      </c>
      <c r="I28" s="21">
        <v>26689280964</v>
      </c>
      <c r="K28" s="6">
        <v>2587077</v>
      </c>
      <c r="M28" s="6">
        <v>96137104609</v>
      </c>
      <c r="O28" s="6">
        <v>57015309941</v>
      </c>
      <c r="Q28" s="21">
        <v>39121794668</v>
      </c>
      <c r="S28" s="6"/>
    </row>
    <row r="29" spans="1:19" ht="21" x14ac:dyDescent="0.55000000000000004">
      <c r="A29" s="5" t="s">
        <v>119</v>
      </c>
      <c r="C29" s="6">
        <v>13423251</v>
      </c>
      <c r="E29" s="6">
        <v>134127256946</v>
      </c>
      <c r="G29" s="6">
        <v>108050422400</v>
      </c>
      <c r="I29" s="21">
        <v>26076834546</v>
      </c>
      <c r="K29" s="6">
        <v>13423251</v>
      </c>
      <c r="M29" s="6">
        <v>134127256946</v>
      </c>
      <c r="O29" s="6">
        <v>102039895006</v>
      </c>
      <c r="Q29" s="21">
        <v>32087361940</v>
      </c>
      <c r="S29" s="6"/>
    </row>
    <row r="30" spans="1:19" ht="21" x14ac:dyDescent="0.55000000000000004">
      <c r="A30" s="5" t="s">
        <v>28</v>
      </c>
      <c r="C30" s="6">
        <v>25626086</v>
      </c>
      <c r="E30" s="6">
        <v>112646023853</v>
      </c>
      <c r="G30" s="6">
        <v>108958785352</v>
      </c>
      <c r="I30" s="21">
        <v>3687238501</v>
      </c>
      <c r="K30" s="6">
        <v>25626086</v>
      </c>
      <c r="M30" s="6">
        <v>112646023853</v>
      </c>
      <c r="O30" s="6">
        <v>96691399359</v>
      </c>
      <c r="Q30" s="21">
        <v>15954624494</v>
      </c>
      <c r="S30" s="6"/>
    </row>
    <row r="31" spans="1:19" ht="21" x14ac:dyDescent="0.55000000000000004">
      <c r="A31" s="5" t="s">
        <v>143</v>
      </c>
      <c r="C31" s="6">
        <v>46214479</v>
      </c>
      <c r="E31" s="6">
        <v>105425797236</v>
      </c>
      <c r="G31" s="6">
        <v>121179424794</v>
      </c>
      <c r="I31" s="21">
        <v>-15753627558</v>
      </c>
      <c r="K31" s="6">
        <v>46214479</v>
      </c>
      <c r="M31" s="6">
        <v>105425797236</v>
      </c>
      <c r="O31" s="6">
        <v>112501253719</v>
      </c>
      <c r="Q31" s="21">
        <v>-7075456483</v>
      </c>
      <c r="S31" s="6"/>
    </row>
    <row r="32" spans="1:19" ht="21" x14ac:dyDescent="0.55000000000000004">
      <c r="A32" s="5" t="s">
        <v>160</v>
      </c>
      <c r="C32" s="6">
        <v>21979168</v>
      </c>
      <c r="E32" s="6">
        <v>52233199330</v>
      </c>
      <c r="G32" s="6">
        <v>54232717989</v>
      </c>
      <c r="I32" s="21">
        <v>-1999518659</v>
      </c>
      <c r="K32" s="6">
        <v>21979168</v>
      </c>
      <c r="M32" s="6">
        <v>52233199330</v>
      </c>
      <c r="O32" s="6">
        <v>49505101309</v>
      </c>
      <c r="Q32" s="21">
        <v>2728098021</v>
      </c>
      <c r="S32" s="6"/>
    </row>
    <row r="33" spans="1:19" ht="21" x14ac:dyDescent="0.55000000000000004">
      <c r="A33" s="5" t="s">
        <v>121</v>
      </c>
      <c r="C33" s="6">
        <v>10488892</v>
      </c>
      <c r="E33" s="6">
        <v>109594269466</v>
      </c>
      <c r="G33" s="6">
        <v>118737806893</v>
      </c>
      <c r="I33" s="21">
        <v>-9143537427</v>
      </c>
      <c r="K33" s="6">
        <v>10488892</v>
      </c>
      <c r="M33" s="6">
        <v>109594269466</v>
      </c>
      <c r="O33" s="6">
        <v>115835683613</v>
      </c>
      <c r="Q33" s="21">
        <v>-6241414147</v>
      </c>
      <c r="S33" s="6"/>
    </row>
    <row r="34" spans="1:19" ht="21" x14ac:dyDescent="0.55000000000000004">
      <c r="A34" s="5" t="s">
        <v>94</v>
      </c>
      <c r="C34" s="6">
        <v>9662358</v>
      </c>
      <c r="E34" s="6">
        <v>135665501813</v>
      </c>
      <c r="G34" s="6">
        <v>110951070734</v>
      </c>
      <c r="I34" s="21">
        <v>24714431079</v>
      </c>
      <c r="K34" s="6">
        <v>9662358</v>
      </c>
      <c r="M34" s="6">
        <v>135665501813</v>
      </c>
      <c r="O34" s="6">
        <v>106090400094</v>
      </c>
      <c r="Q34" s="21">
        <v>29575101719</v>
      </c>
      <c r="S34" s="6"/>
    </row>
    <row r="35" spans="1:19" ht="21" x14ac:dyDescent="0.55000000000000004">
      <c r="A35" s="5" t="s">
        <v>173</v>
      </c>
      <c r="C35" s="6">
        <v>22100424</v>
      </c>
      <c r="E35" s="6">
        <v>122805691245</v>
      </c>
      <c r="G35" s="6">
        <v>115180349050</v>
      </c>
      <c r="I35" s="21">
        <v>7625342195</v>
      </c>
      <c r="K35" s="6">
        <v>22100424</v>
      </c>
      <c r="M35" s="6">
        <v>122805691245</v>
      </c>
      <c r="O35" s="6">
        <v>109095148696</v>
      </c>
      <c r="Q35" s="21">
        <v>13710542549</v>
      </c>
      <c r="S35" s="6"/>
    </row>
    <row r="36" spans="1:19" ht="21" x14ac:dyDescent="0.55000000000000004">
      <c r="A36" s="5" t="s">
        <v>103</v>
      </c>
      <c r="C36" s="6">
        <v>35482332</v>
      </c>
      <c r="E36" s="6">
        <v>126713784811</v>
      </c>
      <c r="G36" s="6">
        <v>124603521748</v>
      </c>
      <c r="I36" s="21">
        <v>2110263063</v>
      </c>
      <c r="K36" s="6">
        <v>35482332</v>
      </c>
      <c r="M36" s="6">
        <v>126713784811</v>
      </c>
      <c r="O36" s="6">
        <v>117314848597</v>
      </c>
      <c r="Q36" s="21">
        <v>9398936214</v>
      </c>
      <c r="S36" s="6"/>
    </row>
    <row r="37" spans="1:19" ht="21" x14ac:dyDescent="0.55000000000000004">
      <c r="A37" s="5" t="s">
        <v>170</v>
      </c>
      <c r="C37" s="6">
        <v>31742081</v>
      </c>
      <c r="E37" s="6">
        <v>118333157180</v>
      </c>
      <c r="G37" s="6">
        <v>115353855907</v>
      </c>
      <c r="I37" s="21">
        <v>2979301273</v>
      </c>
      <c r="K37" s="6">
        <v>31742081</v>
      </c>
      <c r="M37" s="6">
        <v>118333157180</v>
      </c>
      <c r="O37" s="6">
        <v>98756308516</v>
      </c>
      <c r="Q37" s="21">
        <v>19576848664</v>
      </c>
      <c r="S37" s="6"/>
    </row>
    <row r="38" spans="1:19" ht="21" x14ac:dyDescent="0.55000000000000004">
      <c r="A38" s="5" t="s">
        <v>118</v>
      </c>
      <c r="C38" s="6">
        <v>30491520</v>
      </c>
      <c r="E38" s="6">
        <v>109374791289</v>
      </c>
      <c r="G38" s="6">
        <v>117991592251</v>
      </c>
      <c r="I38" s="21">
        <v>-8616800962</v>
      </c>
      <c r="K38" s="6">
        <v>30491520</v>
      </c>
      <c r="M38" s="6">
        <v>109374791289</v>
      </c>
      <c r="O38" s="6">
        <v>113434061653</v>
      </c>
      <c r="Q38" s="21">
        <v>-4059270364</v>
      </c>
      <c r="S38" s="6"/>
    </row>
    <row r="39" spans="1:19" ht="21" x14ac:dyDescent="0.55000000000000004">
      <c r="A39" s="5" t="s">
        <v>99</v>
      </c>
      <c r="C39" s="6">
        <v>123673</v>
      </c>
      <c r="E39" s="6">
        <v>4200603173</v>
      </c>
      <c r="G39" s="6">
        <v>4766448068</v>
      </c>
      <c r="I39" s="21">
        <v>-565844895</v>
      </c>
      <c r="K39" s="6">
        <v>123673</v>
      </c>
      <c r="M39" s="6">
        <v>4200603173</v>
      </c>
      <c r="O39" s="6">
        <v>3645462479</v>
      </c>
      <c r="Q39" s="21">
        <v>555140694</v>
      </c>
      <c r="S39" s="6"/>
    </row>
    <row r="40" spans="1:19" ht="21" x14ac:dyDescent="0.55000000000000004">
      <c r="A40" s="5" t="s">
        <v>181</v>
      </c>
      <c r="C40" s="6">
        <v>40000</v>
      </c>
      <c r="E40" s="6">
        <v>5467804608</v>
      </c>
      <c r="G40" s="6">
        <v>5544855435</v>
      </c>
      <c r="I40" s="21">
        <v>-77050827</v>
      </c>
      <c r="K40" s="6">
        <v>40000</v>
      </c>
      <c r="M40" s="6">
        <v>5467804608</v>
      </c>
      <c r="O40" s="6">
        <v>5544855435</v>
      </c>
      <c r="Q40" s="21">
        <v>-77050827</v>
      </c>
      <c r="S40" s="6"/>
    </row>
    <row r="41" spans="1:19" ht="21" x14ac:dyDescent="0.55000000000000004">
      <c r="A41" s="5" t="s">
        <v>174</v>
      </c>
      <c r="C41" s="6">
        <v>10179057</v>
      </c>
      <c r="E41" s="6">
        <v>113326183818</v>
      </c>
      <c r="G41" s="6">
        <v>100968545443</v>
      </c>
      <c r="I41" s="21">
        <v>12357638375</v>
      </c>
      <c r="K41" s="6">
        <v>10179057</v>
      </c>
      <c r="M41" s="6">
        <v>113326183818</v>
      </c>
      <c r="O41" s="6">
        <v>93144390179</v>
      </c>
      <c r="Q41" s="21">
        <v>20181793639</v>
      </c>
      <c r="S41" s="6"/>
    </row>
    <row r="42" spans="1:19" ht="21" x14ac:dyDescent="0.55000000000000004">
      <c r="A42" s="5" t="s">
        <v>128</v>
      </c>
      <c r="C42" s="6">
        <v>28600664</v>
      </c>
      <c r="E42" s="6">
        <v>113461564307</v>
      </c>
      <c r="G42" s="6">
        <v>117084569261</v>
      </c>
      <c r="I42" s="21">
        <v>-3623004954</v>
      </c>
      <c r="K42" s="6">
        <v>28600664</v>
      </c>
      <c r="M42" s="6">
        <v>113461564307</v>
      </c>
      <c r="O42" s="6">
        <v>113391549643</v>
      </c>
      <c r="Q42" s="21">
        <v>70014664</v>
      </c>
      <c r="S42" s="6"/>
    </row>
    <row r="43" spans="1:19" ht="21" x14ac:dyDescent="0.55000000000000004">
      <c r="A43" s="5" t="s">
        <v>147</v>
      </c>
      <c r="C43" s="6">
        <v>4484331</v>
      </c>
      <c r="E43" s="6">
        <v>114044968320</v>
      </c>
      <c r="G43" s="6">
        <v>124546182727</v>
      </c>
      <c r="I43" s="21">
        <v>-10501214407</v>
      </c>
      <c r="K43" s="6">
        <v>4484331</v>
      </c>
      <c r="M43" s="6">
        <v>114044968320</v>
      </c>
      <c r="O43" s="6">
        <v>110134599177</v>
      </c>
      <c r="Q43" s="21">
        <v>3910369143</v>
      </c>
      <c r="S43" s="6"/>
    </row>
    <row r="44" spans="1:19" ht="21" x14ac:dyDescent="0.55000000000000004">
      <c r="A44" s="5" t="s">
        <v>105</v>
      </c>
      <c r="C44" s="6">
        <v>2420340</v>
      </c>
      <c r="E44" s="6">
        <v>87659523170</v>
      </c>
      <c r="G44" s="6">
        <v>93241342512</v>
      </c>
      <c r="I44" s="21">
        <v>-5581819342</v>
      </c>
      <c r="K44" s="6">
        <v>2420340</v>
      </c>
      <c r="M44" s="6">
        <v>87659523170</v>
      </c>
      <c r="O44" s="6">
        <v>88000390490</v>
      </c>
      <c r="Q44" s="21">
        <v>-340867320</v>
      </c>
      <c r="S44" s="6"/>
    </row>
    <row r="45" spans="1:19" ht="21" x14ac:dyDescent="0.55000000000000004">
      <c r="A45" s="5" t="s">
        <v>139</v>
      </c>
      <c r="C45" s="6">
        <v>16725008</v>
      </c>
      <c r="E45" s="6">
        <v>116170065817</v>
      </c>
      <c r="G45" s="6">
        <v>122527386555</v>
      </c>
      <c r="I45" s="21">
        <v>-6357320738</v>
      </c>
      <c r="K45" s="6">
        <v>16725008</v>
      </c>
      <c r="M45" s="6">
        <v>116170065817</v>
      </c>
      <c r="O45" s="6">
        <v>114732810094</v>
      </c>
      <c r="Q45" s="21">
        <v>1437255723</v>
      </c>
      <c r="S45" s="6"/>
    </row>
    <row r="46" spans="1:19" ht="21" x14ac:dyDescent="0.55000000000000004">
      <c r="A46" s="5" t="s">
        <v>108</v>
      </c>
      <c r="C46" s="6">
        <v>47087225</v>
      </c>
      <c r="E46" s="6">
        <v>111528375672</v>
      </c>
      <c r="G46" s="6">
        <v>113600882969</v>
      </c>
      <c r="I46" s="21">
        <v>-2072507297</v>
      </c>
      <c r="K46" s="6">
        <v>47087225</v>
      </c>
      <c r="M46" s="6">
        <v>111528375672</v>
      </c>
      <c r="O46" s="6">
        <v>104773666755</v>
      </c>
      <c r="Q46" s="21">
        <v>6754708917</v>
      </c>
      <c r="S46" s="6"/>
    </row>
    <row r="47" spans="1:19" ht="21" x14ac:dyDescent="0.55000000000000004">
      <c r="A47" s="5" t="s">
        <v>85</v>
      </c>
      <c r="C47" s="6">
        <v>56673583</v>
      </c>
      <c r="E47" s="6">
        <v>106791207290</v>
      </c>
      <c r="G47" s="6">
        <v>116645989175</v>
      </c>
      <c r="I47" s="21">
        <v>-9854781885</v>
      </c>
      <c r="K47" s="6">
        <v>56673583</v>
      </c>
      <c r="M47" s="6">
        <v>106791207290</v>
      </c>
      <c r="O47" s="6">
        <v>106667970436</v>
      </c>
      <c r="Q47" s="21">
        <v>123236854</v>
      </c>
      <c r="S47" s="6"/>
    </row>
    <row r="48" spans="1:19" ht="21" x14ac:dyDescent="0.55000000000000004">
      <c r="A48" s="5" t="s">
        <v>26</v>
      </c>
      <c r="C48" s="6">
        <v>16601847</v>
      </c>
      <c r="E48" s="6">
        <v>89615920091</v>
      </c>
      <c r="G48" s="6">
        <v>82980739658</v>
      </c>
      <c r="I48" s="21">
        <v>6635180433</v>
      </c>
      <c r="K48" s="6">
        <v>16601847</v>
      </c>
      <c r="M48" s="6">
        <v>89615920091</v>
      </c>
      <c r="O48" s="6">
        <v>72811813784</v>
      </c>
      <c r="Q48" s="21">
        <v>16804106307</v>
      </c>
      <c r="S48" s="6"/>
    </row>
    <row r="49" spans="1:19" ht="21" x14ac:dyDescent="0.55000000000000004">
      <c r="A49" s="5" t="s">
        <v>92</v>
      </c>
      <c r="C49" s="6">
        <v>51311713</v>
      </c>
      <c r="E49" s="6">
        <v>119752252774</v>
      </c>
      <c r="G49" s="6">
        <v>115943411175</v>
      </c>
      <c r="I49" s="21">
        <v>3808841599</v>
      </c>
      <c r="K49" s="6">
        <v>51311713</v>
      </c>
      <c r="M49" s="6">
        <v>119752252774</v>
      </c>
      <c r="O49" s="6">
        <v>111342909571</v>
      </c>
      <c r="Q49" s="21">
        <v>8409343203</v>
      </c>
      <c r="S49" s="6"/>
    </row>
    <row r="50" spans="1:19" ht="21" x14ac:dyDescent="0.55000000000000004">
      <c r="A50" s="5" t="s">
        <v>180</v>
      </c>
      <c r="C50" s="6">
        <v>1445231</v>
      </c>
      <c r="E50" s="6">
        <v>6296954668</v>
      </c>
      <c r="G50" s="6">
        <v>6544855848</v>
      </c>
      <c r="I50" s="21">
        <v>-247901180</v>
      </c>
      <c r="K50" s="6">
        <v>1445231</v>
      </c>
      <c r="M50" s="6">
        <v>6296954668</v>
      </c>
      <c r="O50" s="6">
        <v>6544855848</v>
      </c>
      <c r="Q50" s="21">
        <v>-247901180</v>
      </c>
      <c r="S50" s="6"/>
    </row>
    <row r="51" spans="1:19" ht="21" x14ac:dyDescent="0.55000000000000004">
      <c r="A51" s="5" t="s">
        <v>122</v>
      </c>
      <c r="C51" s="6">
        <v>16305978</v>
      </c>
      <c r="E51" s="6">
        <v>117304512727</v>
      </c>
      <c r="G51" s="6">
        <v>120681849288</v>
      </c>
      <c r="I51" s="21">
        <v>-3377336561</v>
      </c>
      <c r="K51" s="6">
        <v>16305978</v>
      </c>
      <c r="M51" s="6">
        <v>117304512727</v>
      </c>
      <c r="O51" s="6">
        <v>117473910880</v>
      </c>
      <c r="Q51" s="21">
        <v>-169398153</v>
      </c>
      <c r="S51" s="6"/>
    </row>
    <row r="52" spans="1:19" ht="21" x14ac:dyDescent="0.55000000000000004">
      <c r="A52" s="5" t="s">
        <v>27</v>
      </c>
      <c r="C52" s="6">
        <v>48793750</v>
      </c>
      <c r="E52" s="6">
        <v>117603859005</v>
      </c>
      <c r="G52" s="6">
        <v>120024198738</v>
      </c>
      <c r="I52" s="21">
        <v>-2420339733</v>
      </c>
      <c r="K52" s="6">
        <v>48793750</v>
      </c>
      <c r="M52" s="6">
        <v>117603859005</v>
      </c>
      <c r="O52" s="6">
        <v>103871626268</v>
      </c>
      <c r="Q52" s="21">
        <v>13732232737</v>
      </c>
      <c r="S52" s="6"/>
    </row>
    <row r="53" spans="1:19" ht="21" x14ac:dyDescent="0.55000000000000004">
      <c r="A53" s="5" t="s">
        <v>183</v>
      </c>
      <c r="C53" s="6">
        <v>668729</v>
      </c>
      <c r="E53" s="6">
        <v>4498934934</v>
      </c>
      <c r="G53" s="6">
        <v>4563957279</v>
      </c>
      <c r="I53" s="21">
        <v>-65022345</v>
      </c>
      <c r="K53" s="6">
        <v>668729</v>
      </c>
      <c r="M53" s="6">
        <v>4498934934</v>
      </c>
      <c r="O53" s="6">
        <v>4563957279</v>
      </c>
      <c r="Q53" s="21">
        <v>-65022345</v>
      </c>
      <c r="S53" s="6"/>
    </row>
    <row r="54" spans="1:19" ht="21" x14ac:dyDescent="0.55000000000000004">
      <c r="A54" s="5" t="s">
        <v>23</v>
      </c>
      <c r="C54" s="6">
        <v>8523579</v>
      </c>
      <c r="E54" s="6">
        <v>139213605947</v>
      </c>
      <c r="G54" s="6">
        <v>122297541905</v>
      </c>
      <c r="I54" s="21">
        <v>16916064042</v>
      </c>
      <c r="K54" s="6">
        <v>8523579</v>
      </c>
      <c r="M54" s="6">
        <v>139213605947</v>
      </c>
      <c r="O54" s="6">
        <v>112747921574</v>
      </c>
      <c r="Q54" s="21">
        <v>26465684373</v>
      </c>
      <c r="S54" s="6"/>
    </row>
    <row r="55" spans="1:19" ht="21" x14ac:dyDescent="0.55000000000000004">
      <c r="A55" s="5" t="s">
        <v>130</v>
      </c>
      <c r="C55" s="6">
        <v>11329013</v>
      </c>
      <c r="E55" s="6">
        <v>116011658008</v>
      </c>
      <c r="G55" s="6">
        <v>107680083622</v>
      </c>
      <c r="I55" s="21">
        <v>8331574386</v>
      </c>
      <c r="K55" s="6">
        <v>11329013</v>
      </c>
      <c r="M55" s="6">
        <v>116011658008</v>
      </c>
      <c r="O55" s="6">
        <v>97261972459</v>
      </c>
      <c r="Q55" s="21">
        <v>18749685549</v>
      </c>
      <c r="S55" s="6"/>
    </row>
    <row r="56" spans="1:19" ht="21" x14ac:dyDescent="0.55000000000000004">
      <c r="A56" s="5" t="s">
        <v>171</v>
      </c>
      <c r="C56" s="6">
        <v>478819</v>
      </c>
      <c r="E56" s="6">
        <v>2929100800</v>
      </c>
      <c r="G56" s="6">
        <v>2929100800</v>
      </c>
      <c r="I56" s="21">
        <v>0</v>
      </c>
      <c r="K56" s="6">
        <v>478819</v>
      </c>
      <c r="M56" s="6">
        <v>2929100800</v>
      </c>
      <c r="O56" s="6">
        <v>2976810317</v>
      </c>
      <c r="Q56" s="21">
        <v>-47709517</v>
      </c>
      <c r="S56" s="6"/>
    </row>
    <row r="57" spans="1:19" ht="21" x14ac:dyDescent="0.55000000000000004">
      <c r="A57" s="5" t="s">
        <v>102</v>
      </c>
      <c r="C57" s="6">
        <v>78683814</v>
      </c>
      <c r="E57" s="6">
        <v>105011666018</v>
      </c>
      <c r="G57" s="6">
        <v>109361405400</v>
      </c>
      <c r="I57" s="21">
        <v>-4349739382</v>
      </c>
      <c r="K57" s="6">
        <v>78683814</v>
      </c>
      <c r="M57" s="6">
        <v>105011666018</v>
      </c>
      <c r="O57" s="6">
        <v>103500005619</v>
      </c>
      <c r="Q57" s="21">
        <v>1511660399</v>
      </c>
      <c r="S57" s="6"/>
    </row>
    <row r="58" spans="1:19" ht="21" x14ac:dyDescent="0.55000000000000004">
      <c r="A58" s="5" t="s">
        <v>114</v>
      </c>
      <c r="C58" s="6">
        <v>61729706</v>
      </c>
      <c r="E58" s="6">
        <v>128630324282</v>
      </c>
      <c r="G58" s="6">
        <v>115086122539</v>
      </c>
      <c r="I58" s="21">
        <v>13544201743</v>
      </c>
      <c r="K58" s="6">
        <v>61729706</v>
      </c>
      <c r="M58" s="6">
        <v>128630324282</v>
      </c>
      <c r="O58" s="6">
        <v>107868644977</v>
      </c>
      <c r="Q58" s="21">
        <v>20761679305</v>
      </c>
      <c r="S58" s="6"/>
    </row>
    <row r="59" spans="1:19" ht="21" x14ac:dyDescent="0.55000000000000004">
      <c r="A59" s="5" t="s">
        <v>100</v>
      </c>
      <c r="C59" s="6">
        <v>2436058</v>
      </c>
      <c r="E59" s="6">
        <v>106357999953</v>
      </c>
      <c r="G59" s="6">
        <v>113320075843</v>
      </c>
      <c r="I59" s="21">
        <v>-6962075890</v>
      </c>
      <c r="K59" s="6">
        <v>2436058</v>
      </c>
      <c r="M59" s="6">
        <v>106357999953</v>
      </c>
      <c r="O59" s="6">
        <v>112974031584</v>
      </c>
      <c r="Q59" s="21">
        <v>-6616031631</v>
      </c>
      <c r="S59" s="6"/>
    </row>
    <row r="60" spans="1:19" ht="21" x14ac:dyDescent="0.55000000000000004">
      <c r="A60" s="5" t="s">
        <v>172</v>
      </c>
      <c r="C60" s="6">
        <v>3415359</v>
      </c>
      <c r="E60" s="6">
        <v>112953979303</v>
      </c>
      <c r="G60" s="6">
        <v>120247713445</v>
      </c>
      <c r="I60" s="21">
        <v>-7293734142</v>
      </c>
      <c r="K60" s="6">
        <v>3415359</v>
      </c>
      <c r="M60" s="6">
        <v>112953979303</v>
      </c>
      <c r="O60" s="6">
        <v>107421161907</v>
      </c>
      <c r="Q60" s="21">
        <v>5532817396</v>
      </c>
      <c r="S60" s="6"/>
    </row>
    <row r="61" spans="1:19" ht="21" x14ac:dyDescent="0.55000000000000004">
      <c r="A61" s="5" t="s">
        <v>129</v>
      </c>
      <c r="C61" s="6">
        <v>11634655</v>
      </c>
      <c r="E61" s="6">
        <v>120411420388</v>
      </c>
      <c r="G61" s="6">
        <v>111016469838</v>
      </c>
      <c r="I61" s="21">
        <v>9394950550</v>
      </c>
      <c r="K61" s="6">
        <v>11634655</v>
      </c>
      <c r="M61" s="6">
        <v>120411420388</v>
      </c>
      <c r="O61" s="6">
        <v>97621127369</v>
      </c>
      <c r="Q61" s="21">
        <v>22790293019</v>
      </c>
      <c r="S61" s="6"/>
    </row>
    <row r="62" spans="1:19" ht="21" x14ac:dyDescent="0.55000000000000004">
      <c r="A62" s="5" t="s">
        <v>18</v>
      </c>
      <c r="C62" s="6">
        <v>6151365</v>
      </c>
      <c r="E62" s="6">
        <v>63662789913</v>
      </c>
      <c r="G62" s="6">
        <v>74545722393</v>
      </c>
      <c r="I62" s="21">
        <v>-10882932480</v>
      </c>
      <c r="K62" s="6">
        <v>6151365</v>
      </c>
      <c r="M62" s="6">
        <v>63662789913</v>
      </c>
      <c r="O62" s="6">
        <v>58829437825</v>
      </c>
      <c r="Q62" s="21">
        <v>4833352088</v>
      </c>
      <c r="S62" s="6"/>
    </row>
    <row r="63" spans="1:19" ht="21" x14ac:dyDescent="0.55000000000000004">
      <c r="A63" s="5" t="s">
        <v>158</v>
      </c>
      <c r="C63" s="6">
        <v>16925524</v>
      </c>
      <c r="E63" s="6">
        <v>109837270634</v>
      </c>
      <c r="G63" s="6">
        <v>116159724239</v>
      </c>
      <c r="I63" s="21">
        <v>-6322453605</v>
      </c>
      <c r="K63" s="6">
        <v>16925524</v>
      </c>
      <c r="M63" s="6">
        <v>109837270634</v>
      </c>
      <c r="O63" s="6">
        <v>108580494900</v>
      </c>
      <c r="Q63" s="21">
        <v>1256775734</v>
      </c>
      <c r="S63" s="6"/>
    </row>
    <row r="64" spans="1:19" ht="21" x14ac:dyDescent="0.55000000000000004">
      <c r="A64" s="5" t="s">
        <v>145</v>
      </c>
      <c r="C64" s="6">
        <v>21412175</v>
      </c>
      <c r="E64" s="6">
        <v>118343890001</v>
      </c>
      <c r="G64" s="6">
        <v>116339384822</v>
      </c>
      <c r="I64" s="21">
        <v>2004505179</v>
      </c>
      <c r="K64" s="6">
        <v>21412175</v>
      </c>
      <c r="M64" s="6">
        <v>118343890001</v>
      </c>
      <c r="O64" s="6">
        <v>96686149464</v>
      </c>
      <c r="Q64" s="21">
        <v>21657740537</v>
      </c>
      <c r="S64" s="6"/>
    </row>
    <row r="65" spans="1:19" ht="21" x14ac:dyDescent="0.55000000000000004">
      <c r="A65" s="5" t="s">
        <v>19</v>
      </c>
      <c r="C65" s="6">
        <v>31292636</v>
      </c>
      <c r="E65" s="6">
        <v>121749966924</v>
      </c>
      <c r="G65" s="6">
        <v>116360907292</v>
      </c>
      <c r="I65" s="21">
        <v>5389059632</v>
      </c>
      <c r="K65" s="6">
        <v>31292636</v>
      </c>
      <c r="M65" s="6">
        <v>121749966924</v>
      </c>
      <c r="O65" s="6">
        <v>105820456897</v>
      </c>
      <c r="Q65" s="21">
        <v>15929510027</v>
      </c>
      <c r="S65" s="6"/>
    </row>
    <row r="66" spans="1:19" ht="21" x14ac:dyDescent="0.55000000000000004">
      <c r="A66" s="5" t="s">
        <v>188</v>
      </c>
      <c r="C66" s="6">
        <v>3264070</v>
      </c>
      <c r="E66" s="6">
        <v>9392632342</v>
      </c>
      <c r="G66" s="6">
        <v>9450961083</v>
      </c>
      <c r="I66" s="21">
        <v>-58328741</v>
      </c>
      <c r="K66" s="6">
        <v>3264070</v>
      </c>
      <c r="M66" s="6">
        <v>9392632342</v>
      </c>
      <c r="O66" s="6">
        <v>9450961083</v>
      </c>
      <c r="Q66" s="21">
        <v>-58328741</v>
      </c>
      <c r="S66" s="6"/>
    </row>
    <row r="67" spans="1:19" ht="21" x14ac:dyDescent="0.55000000000000004">
      <c r="A67" s="5" t="s">
        <v>116</v>
      </c>
      <c r="C67" s="6">
        <v>22502250</v>
      </c>
      <c r="E67" s="6">
        <v>128164485667</v>
      </c>
      <c r="G67" s="6">
        <v>123933691402</v>
      </c>
      <c r="I67" s="21">
        <v>4230794265</v>
      </c>
      <c r="K67" s="6">
        <v>22502250</v>
      </c>
      <c r="M67" s="6">
        <v>128164485667</v>
      </c>
      <c r="O67" s="6">
        <v>113310195188</v>
      </c>
      <c r="Q67" s="21">
        <v>14854290479</v>
      </c>
      <c r="S67" s="6"/>
    </row>
    <row r="68" spans="1:19" ht="21" x14ac:dyDescent="0.55000000000000004">
      <c r="A68" s="5" t="s">
        <v>149</v>
      </c>
      <c r="C68" s="6">
        <v>12170886</v>
      </c>
      <c r="E68" s="6">
        <v>21134408839</v>
      </c>
      <c r="G68" s="6">
        <v>23451114491</v>
      </c>
      <c r="I68" s="21">
        <v>-2316705652</v>
      </c>
      <c r="K68" s="6">
        <v>12170886</v>
      </c>
      <c r="M68" s="6">
        <v>21134408839</v>
      </c>
      <c r="O68" s="6">
        <v>21135628979</v>
      </c>
      <c r="Q68" s="21">
        <v>-1220140</v>
      </c>
      <c r="S68" s="6"/>
    </row>
    <row r="69" spans="1:19" ht="21" x14ac:dyDescent="0.55000000000000004">
      <c r="A69" s="5" t="s">
        <v>112</v>
      </c>
      <c r="C69" s="6">
        <v>72332132</v>
      </c>
      <c r="E69" s="6">
        <v>90003347793</v>
      </c>
      <c r="G69" s="6">
        <v>100048541145</v>
      </c>
      <c r="I69" s="21">
        <v>-10045193352</v>
      </c>
      <c r="K69" s="6">
        <v>72332132</v>
      </c>
      <c r="M69" s="6">
        <v>90003347793</v>
      </c>
      <c r="O69" s="6">
        <v>95460663776</v>
      </c>
      <c r="Q69" s="21">
        <v>-5457315983</v>
      </c>
      <c r="S69" s="6"/>
    </row>
    <row r="70" spans="1:19" ht="21" x14ac:dyDescent="0.55000000000000004">
      <c r="A70" s="5" t="s">
        <v>89</v>
      </c>
      <c r="C70" s="6">
        <v>56105293</v>
      </c>
      <c r="E70" s="6">
        <v>106945141842</v>
      </c>
      <c r="G70" s="6">
        <v>117955593014</v>
      </c>
      <c r="I70" s="21">
        <v>-11010451172</v>
      </c>
      <c r="K70" s="6">
        <v>56105293</v>
      </c>
      <c r="M70" s="6">
        <v>106945141842</v>
      </c>
      <c r="O70" s="6">
        <v>106737844608</v>
      </c>
      <c r="Q70" s="21">
        <v>207297234</v>
      </c>
      <c r="S70" s="6"/>
    </row>
    <row r="71" spans="1:19" ht="21" x14ac:dyDescent="0.55000000000000004">
      <c r="A71" s="5" t="s">
        <v>17</v>
      </c>
      <c r="C71" s="6">
        <v>3975662</v>
      </c>
      <c r="E71" s="6">
        <v>133338638486</v>
      </c>
      <c r="G71" s="6">
        <v>115095115026</v>
      </c>
      <c r="I71" s="21">
        <v>18243523460</v>
      </c>
      <c r="K71" s="6">
        <v>3975662</v>
      </c>
      <c r="M71" s="6">
        <v>133338638486</v>
      </c>
      <c r="O71" s="6">
        <v>116166234971</v>
      </c>
      <c r="Q71" s="21">
        <v>17172403515</v>
      </c>
      <c r="S71" s="6"/>
    </row>
    <row r="72" spans="1:19" ht="21" x14ac:dyDescent="0.55000000000000004">
      <c r="A72" s="5" t="s">
        <v>93</v>
      </c>
      <c r="C72" s="6">
        <v>158873396</v>
      </c>
      <c r="E72" s="6">
        <v>122963337626</v>
      </c>
      <c r="G72" s="6">
        <v>126761254713</v>
      </c>
      <c r="I72" s="21">
        <v>-3797917087</v>
      </c>
      <c r="K72" s="6">
        <v>158873396</v>
      </c>
      <c r="M72" s="6">
        <v>122963337626</v>
      </c>
      <c r="O72" s="6">
        <v>118305234983</v>
      </c>
      <c r="Q72" s="21">
        <v>4658102643</v>
      </c>
      <c r="S72" s="6"/>
    </row>
    <row r="73" spans="1:19" ht="21" x14ac:dyDescent="0.55000000000000004">
      <c r="A73" s="5" t="s">
        <v>156</v>
      </c>
      <c r="C73" s="6">
        <v>348947</v>
      </c>
      <c r="E73" s="6">
        <v>43665542061</v>
      </c>
      <c r="G73" s="6">
        <v>45244657579</v>
      </c>
      <c r="I73" s="21">
        <v>-1579115518</v>
      </c>
      <c r="K73" s="6">
        <v>348947</v>
      </c>
      <c r="M73" s="6">
        <v>43665542061</v>
      </c>
      <c r="O73" s="6">
        <v>42027156213</v>
      </c>
      <c r="Q73" s="21">
        <v>1638385848</v>
      </c>
      <c r="S73" s="6"/>
    </row>
    <row r="74" spans="1:19" ht="21" x14ac:dyDescent="0.55000000000000004">
      <c r="A74" s="5" t="s">
        <v>111</v>
      </c>
      <c r="C74" s="6">
        <v>76633050</v>
      </c>
      <c r="E74" s="6">
        <v>112692282607</v>
      </c>
      <c r="G74" s="6">
        <v>117030367185</v>
      </c>
      <c r="I74" s="21">
        <v>-4338084578</v>
      </c>
      <c r="K74" s="6">
        <v>76633050</v>
      </c>
      <c r="M74" s="6">
        <v>112692282607</v>
      </c>
      <c r="O74" s="6">
        <v>116819279982</v>
      </c>
      <c r="Q74" s="21">
        <v>-4126997375</v>
      </c>
      <c r="S74" s="6"/>
    </row>
    <row r="75" spans="1:19" ht="21" x14ac:dyDescent="0.55000000000000004">
      <c r="A75" s="5" t="s">
        <v>140</v>
      </c>
      <c r="C75" s="6">
        <v>9770647</v>
      </c>
      <c r="E75" s="6">
        <v>60497548167</v>
      </c>
      <c r="G75" s="6">
        <v>64073114541</v>
      </c>
      <c r="I75" s="21">
        <v>-3575566374</v>
      </c>
      <c r="K75" s="6">
        <v>9770647</v>
      </c>
      <c r="M75" s="6">
        <v>60497548167</v>
      </c>
      <c r="O75" s="6">
        <v>57153591684</v>
      </c>
      <c r="Q75" s="21">
        <v>3343956483</v>
      </c>
      <c r="S75" s="6"/>
    </row>
    <row r="76" spans="1:19" ht="21" x14ac:dyDescent="0.55000000000000004">
      <c r="A76" s="5" t="s">
        <v>15</v>
      </c>
      <c r="C76" s="6">
        <v>38715830</v>
      </c>
      <c r="E76" s="6">
        <v>85822587520</v>
      </c>
      <c r="G76" s="6">
        <v>81097392906</v>
      </c>
      <c r="I76" s="21">
        <v>4725194614</v>
      </c>
      <c r="K76" s="6">
        <v>38715830</v>
      </c>
      <c r="M76" s="6">
        <v>85822587520</v>
      </c>
      <c r="O76" s="6">
        <v>79065757781</v>
      </c>
      <c r="Q76" s="21">
        <v>6756829739</v>
      </c>
      <c r="S76" s="6"/>
    </row>
    <row r="77" spans="1:19" ht="21" x14ac:dyDescent="0.55000000000000004">
      <c r="A77" s="5" t="s">
        <v>115</v>
      </c>
      <c r="C77" s="6">
        <v>1179733</v>
      </c>
      <c r="E77" s="6">
        <v>62744892385</v>
      </c>
      <c r="G77" s="6">
        <v>69021308107</v>
      </c>
      <c r="I77" s="21">
        <v>-6276415722</v>
      </c>
      <c r="K77" s="6">
        <v>1179733</v>
      </c>
      <c r="M77" s="6">
        <v>62744892385</v>
      </c>
      <c r="O77" s="6">
        <v>59502436479</v>
      </c>
      <c r="Q77" s="21">
        <v>3242455906</v>
      </c>
      <c r="S77" s="6"/>
    </row>
    <row r="78" spans="1:19" ht="21" x14ac:dyDescent="0.55000000000000004">
      <c r="A78" s="5" t="s">
        <v>90</v>
      </c>
      <c r="C78" s="6">
        <v>48922887</v>
      </c>
      <c r="E78" s="6">
        <v>87380483550</v>
      </c>
      <c r="G78" s="6">
        <v>99336041610</v>
      </c>
      <c r="I78" s="21">
        <v>-11955558060</v>
      </c>
      <c r="K78" s="6">
        <v>48922887</v>
      </c>
      <c r="M78" s="6">
        <v>87380483550</v>
      </c>
      <c r="O78" s="6">
        <v>90401334137</v>
      </c>
      <c r="Q78" s="21">
        <v>-3020850587</v>
      </c>
      <c r="S78" s="6"/>
    </row>
    <row r="79" spans="1:19" ht="21" x14ac:dyDescent="0.55000000000000004">
      <c r="A79" s="5" t="s">
        <v>185</v>
      </c>
      <c r="C79" s="6">
        <v>444550</v>
      </c>
      <c r="E79" s="6">
        <v>3511264482</v>
      </c>
      <c r="G79" s="6">
        <v>3423239247</v>
      </c>
      <c r="I79" s="21">
        <v>88025235</v>
      </c>
      <c r="K79" s="6">
        <v>444550</v>
      </c>
      <c r="M79" s="6">
        <v>3511264482</v>
      </c>
      <c r="O79" s="6">
        <v>3423239247</v>
      </c>
      <c r="Q79" s="21">
        <v>88025235</v>
      </c>
      <c r="S79" s="6"/>
    </row>
    <row r="80" spans="1:19" ht="21" x14ac:dyDescent="0.55000000000000004">
      <c r="A80" s="5" t="s">
        <v>157</v>
      </c>
      <c r="C80" s="6">
        <v>77702479</v>
      </c>
      <c r="E80" s="6">
        <v>113339703090</v>
      </c>
      <c r="G80" s="6">
        <v>114369599343</v>
      </c>
      <c r="I80" s="21">
        <v>-1029896253</v>
      </c>
      <c r="K80" s="6">
        <v>77702479</v>
      </c>
      <c r="M80" s="6">
        <v>113339703090</v>
      </c>
      <c r="O80" s="6">
        <v>96277897129</v>
      </c>
      <c r="Q80" s="21">
        <v>17061805961</v>
      </c>
      <c r="S80" s="6"/>
    </row>
    <row r="81" spans="1:19" ht="21" x14ac:dyDescent="0.55000000000000004">
      <c r="A81" s="5" t="s">
        <v>146</v>
      </c>
      <c r="C81" s="6">
        <v>30578031</v>
      </c>
      <c r="E81" s="6">
        <v>124582867540</v>
      </c>
      <c r="G81" s="6">
        <v>108786051891</v>
      </c>
      <c r="I81" s="21">
        <v>15796815649</v>
      </c>
      <c r="K81" s="6">
        <v>30578031</v>
      </c>
      <c r="M81" s="6">
        <v>124582867540</v>
      </c>
      <c r="O81" s="6">
        <v>101133647200</v>
      </c>
      <c r="Q81" s="21">
        <v>23449220340</v>
      </c>
      <c r="S81" s="6"/>
    </row>
    <row r="82" spans="1:19" ht="21" x14ac:dyDescent="0.55000000000000004">
      <c r="A82" s="5" t="s">
        <v>97</v>
      </c>
      <c r="C82" s="6">
        <v>25276172</v>
      </c>
      <c r="E82" s="6">
        <v>84798141490</v>
      </c>
      <c r="G82" s="6">
        <v>93442353635</v>
      </c>
      <c r="I82" s="21">
        <v>-8644212145</v>
      </c>
      <c r="K82" s="6">
        <v>25276172</v>
      </c>
      <c r="M82" s="6">
        <v>84798141490</v>
      </c>
      <c r="O82" s="6">
        <v>90354968743</v>
      </c>
      <c r="Q82" s="21">
        <v>-5556827253</v>
      </c>
      <c r="S82" s="6"/>
    </row>
    <row r="83" spans="1:19" ht="21" x14ac:dyDescent="0.55000000000000004">
      <c r="A83" s="5" t="s">
        <v>127</v>
      </c>
      <c r="C83" s="6">
        <v>31012288</v>
      </c>
      <c r="E83" s="6">
        <v>147615984777</v>
      </c>
      <c r="G83" s="6">
        <v>112895640958</v>
      </c>
      <c r="I83" s="21">
        <v>34720343819</v>
      </c>
      <c r="K83" s="6">
        <v>31012288</v>
      </c>
      <c r="M83" s="6">
        <v>147615984777</v>
      </c>
      <c r="O83" s="6">
        <v>97327349699</v>
      </c>
      <c r="Q83" s="21">
        <v>50288635078</v>
      </c>
      <c r="S83" s="6"/>
    </row>
    <row r="84" spans="1:19" ht="21" x14ac:dyDescent="0.55000000000000004">
      <c r="A84" s="5" t="s">
        <v>163</v>
      </c>
      <c r="C84" s="6">
        <v>79530891</v>
      </c>
      <c r="E84" s="6">
        <v>116638021240</v>
      </c>
      <c r="G84" s="6">
        <v>126073190716</v>
      </c>
      <c r="I84" s="21">
        <v>-9435169476</v>
      </c>
      <c r="K84" s="6">
        <v>79530891</v>
      </c>
      <c r="M84" s="6">
        <v>116638021240</v>
      </c>
      <c r="O84" s="6">
        <v>103804799456</v>
      </c>
      <c r="Q84" s="21">
        <v>12833221784</v>
      </c>
      <c r="S84" s="6"/>
    </row>
    <row r="85" spans="1:19" ht="21" x14ac:dyDescent="0.55000000000000004">
      <c r="A85" s="5" t="s">
        <v>84</v>
      </c>
      <c r="C85" s="6">
        <v>204228343</v>
      </c>
      <c r="E85" s="6">
        <v>124021590640</v>
      </c>
      <c r="G85" s="6">
        <v>125997703142</v>
      </c>
      <c r="I85" s="21">
        <v>-1976112502</v>
      </c>
      <c r="K85" s="6">
        <v>204228343</v>
      </c>
      <c r="M85" s="6">
        <v>124021590640</v>
      </c>
      <c r="O85" s="6">
        <v>117810124312</v>
      </c>
      <c r="Q85" s="21">
        <v>6211466328</v>
      </c>
      <c r="S85" s="6"/>
    </row>
    <row r="86" spans="1:19" ht="21" x14ac:dyDescent="0.55000000000000004">
      <c r="A86" s="5" t="s">
        <v>87</v>
      </c>
      <c r="C86" s="6">
        <v>15381457</v>
      </c>
      <c r="E86" s="6">
        <v>40949444019</v>
      </c>
      <c r="G86" s="6">
        <v>43313648287</v>
      </c>
      <c r="I86" s="21">
        <v>-2364204268</v>
      </c>
      <c r="K86" s="6">
        <v>15381457</v>
      </c>
      <c r="M86" s="6">
        <v>40949444019</v>
      </c>
      <c r="O86" s="6">
        <v>41615173648</v>
      </c>
      <c r="Q86" s="21">
        <v>-665729629</v>
      </c>
      <c r="S86" s="6"/>
    </row>
    <row r="87" spans="1:19" ht="21" x14ac:dyDescent="0.55000000000000004">
      <c r="A87" s="5" t="s">
        <v>150</v>
      </c>
      <c r="C87" s="6">
        <v>28946682</v>
      </c>
      <c r="E87" s="6">
        <v>43515230084</v>
      </c>
      <c r="G87" s="6">
        <v>47724859867</v>
      </c>
      <c r="I87" s="21">
        <v>-4209629783</v>
      </c>
      <c r="K87" s="6">
        <v>28946682</v>
      </c>
      <c r="M87" s="6">
        <v>43515230084</v>
      </c>
      <c r="O87" s="6">
        <v>44655555956</v>
      </c>
      <c r="Q87" s="21">
        <v>-1140325872</v>
      </c>
      <c r="S87" s="6"/>
    </row>
    <row r="88" spans="1:19" ht="21" x14ac:dyDescent="0.55000000000000004">
      <c r="A88" s="5" t="s">
        <v>178</v>
      </c>
      <c r="C88" s="6">
        <v>4298057</v>
      </c>
      <c r="E88" s="6">
        <v>39449705429</v>
      </c>
      <c r="G88" s="6">
        <v>42919630907</v>
      </c>
      <c r="I88" s="21">
        <v>-3469925478</v>
      </c>
      <c r="K88" s="6">
        <v>4298057</v>
      </c>
      <c r="M88" s="6">
        <v>39449705429</v>
      </c>
      <c r="O88" s="6">
        <v>42919630907</v>
      </c>
      <c r="Q88" s="21">
        <v>-3469925478</v>
      </c>
      <c r="S88" s="6"/>
    </row>
    <row r="89" spans="1:19" ht="21" x14ac:dyDescent="0.55000000000000004">
      <c r="A89" s="5" t="s">
        <v>98</v>
      </c>
      <c r="C89" s="6">
        <v>1333928</v>
      </c>
      <c r="E89" s="6">
        <v>123811109537</v>
      </c>
      <c r="G89" s="6">
        <v>109548942375</v>
      </c>
      <c r="I89" s="21">
        <v>14262167162</v>
      </c>
      <c r="K89" s="6">
        <v>1333928</v>
      </c>
      <c r="M89" s="6">
        <v>123811109537</v>
      </c>
      <c r="O89" s="6">
        <v>106191759340</v>
      </c>
      <c r="Q89" s="21">
        <v>17619350197</v>
      </c>
      <c r="S89" s="6"/>
    </row>
    <row r="90" spans="1:19" ht="21" x14ac:dyDescent="0.55000000000000004">
      <c r="A90" s="5" t="s">
        <v>113</v>
      </c>
      <c r="C90" s="6">
        <v>56259703</v>
      </c>
      <c r="E90" s="6">
        <v>112207879146</v>
      </c>
      <c r="G90" s="6">
        <v>115732591125</v>
      </c>
      <c r="I90" s="21">
        <v>-3524711979</v>
      </c>
      <c r="K90" s="6">
        <v>56259703</v>
      </c>
      <c r="M90" s="6">
        <v>112207879146</v>
      </c>
      <c r="O90" s="6">
        <v>108428378404</v>
      </c>
      <c r="Q90" s="21">
        <v>3779500742</v>
      </c>
      <c r="S90" s="6"/>
    </row>
    <row r="91" spans="1:19" ht="21" x14ac:dyDescent="0.55000000000000004">
      <c r="A91" s="5" t="s">
        <v>166</v>
      </c>
      <c r="C91" s="6">
        <v>20984845</v>
      </c>
      <c r="E91" s="6">
        <v>166372830863</v>
      </c>
      <c r="G91" s="6">
        <v>120693000651</v>
      </c>
      <c r="I91" s="21">
        <v>45679830212</v>
      </c>
      <c r="K91" s="6">
        <v>20984845</v>
      </c>
      <c r="M91" s="6">
        <v>166372830863</v>
      </c>
      <c r="O91" s="6">
        <v>113881705540</v>
      </c>
      <c r="Q91" s="21">
        <v>52491125323</v>
      </c>
      <c r="S91" s="6"/>
    </row>
    <row r="92" spans="1:19" ht="21" x14ac:dyDescent="0.55000000000000004">
      <c r="A92" s="5" t="s">
        <v>175</v>
      </c>
      <c r="C92" s="6">
        <v>29920580</v>
      </c>
      <c r="E92" s="6">
        <v>111928638065</v>
      </c>
      <c r="G92" s="6">
        <v>114706566051</v>
      </c>
      <c r="I92" s="21">
        <v>-2777927986</v>
      </c>
      <c r="K92" s="6">
        <v>29920580</v>
      </c>
      <c r="M92" s="6">
        <v>111928638065</v>
      </c>
      <c r="O92" s="6">
        <v>110795060121</v>
      </c>
      <c r="Q92" s="21">
        <v>1133577944</v>
      </c>
      <c r="S92" s="6"/>
    </row>
    <row r="93" spans="1:19" ht="21" x14ac:dyDescent="0.55000000000000004">
      <c r="A93" s="5" t="s">
        <v>132</v>
      </c>
      <c r="C93" s="6">
        <v>53165362</v>
      </c>
      <c r="E93" s="6">
        <v>107671717647</v>
      </c>
      <c r="G93" s="6">
        <v>101282134176</v>
      </c>
      <c r="I93" s="21">
        <v>6389583471</v>
      </c>
      <c r="K93" s="6">
        <v>53165362</v>
      </c>
      <c r="M93" s="6">
        <v>107671717647</v>
      </c>
      <c r="O93" s="6">
        <v>94860899839</v>
      </c>
      <c r="Q93" s="21">
        <v>12810817808</v>
      </c>
      <c r="S93" s="6"/>
    </row>
    <row r="94" spans="1:19" ht="21" x14ac:dyDescent="0.55000000000000004">
      <c r="A94" s="5" t="s">
        <v>186</v>
      </c>
      <c r="C94" s="6">
        <v>2641825</v>
      </c>
      <c r="E94" s="6">
        <v>3153548642</v>
      </c>
      <c r="G94" s="6">
        <v>3295956975</v>
      </c>
      <c r="I94" s="21">
        <v>-142408333</v>
      </c>
      <c r="K94" s="6">
        <v>2641825</v>
      </c>
      <c r="M94" s="6">
        <v>3153548642</v>
      </c>
      <c r="O94" s="6">
        <v>3295956975</v>
      </c>
      <c r="Q94" s="21">
        <v>-142408333</v>
      </c>
      <c r="S94" s="6"/>
    </row>
    <row r="95" spans="1:19" ht="21" x14ac:dyDescent="0.55000000000000004">
      <c r="A95" s="5" t="s">
        <v>24</v>
      </c>
      <c r="C95" s="6">
        <v>54246800</v>
      </c>
      <c r="E95" s="6">
        <v>144149970648</v>
      </c>
      <c r="G95" s="6">
        <v>117093704889</v>
      </c>
      <c r="I95" s="21">
        <v>27056265759</v>
      </c>
      <c r="K95" s="6">
        <v>54246800</v>
      </c>
      <c r="M95" s="6">
        <v>144149970648</v>
      </c>
      <c r="O95" s="6">
        <v>110509592655</v>
      </c>
      <c r="Q95" s="21">
        <v>33640377993</v>
      </c>
      <c r="S95" s="6"/>
    </row>
    <row r="96" spans="1:19" ht="21" x14ac:dyDescent="0.55000000000000004">
      <c r="A96" s="5" t="s">
        <v>123</v>
      </c>
      <c r="C96" s="6">
        <v>19425132</v>
      </c>
      <c r="E96" s="6">
        <v>104855867969</v>
      </c>
      <c r="G96" s="6">
        <v>105932760889</v>
      </c>
      <c r="I96" s="21">
        <v>-1076892920</v>
      </c>
      <c r="K96" s="6">
        <v>19425132</v>
      </c>
      <c r="M96" s="6">
        <v>104855867969</v>
      </c>
      <c r="O96" s="6">
        <v>101162696664</v>
      </c>
      <c r="Q96" s="21">
        <v>3693171305</v>
      </c>
      <c r="S96" s="6"/>
    </row>
    <row r="97" spans="1:19" ht="21" x14ac:dyDescent="0.55000000000000004">
      <c r="A97" s="5" t="s">
        <v>154</v>
      </c>
      <c r="C97" s="6">
        <v>47368643</v>
      </c>
      <c r="E97" s="6">
        <v>126389677834</v>
      </c>
      <c r="G97" s="6">
        <v>119195591704</v>
      </c>
      <c r="I97" s="21">
        <v>7194086130</v>
      </c>
      <c r="K97" s="6">
        <v>47368643</v>
      </c>
      <c r="M97" s="6">
        <v>126389677834</v>
      </c>
      <c r="O97" s="6">
        <v>114070156420</v>
      </c>
      <c r="Q97" s="21">
        <v>12319521414</v>
      </c>
      <c r="S97" s="6"/>
    </row>
    <row r="98" spans="1:19" ht="21" x14ac:dyDescent="0.55000000000000004">
      <c r="A98" s="5" t="s">
        <v>169</v>
      </c>
      <c r="C98" s="6">
        <v>37607747</v>
      </c>
      <c r="E98" s="6">
        <v>113070628520</v>
      </c>
      <c r="G98" s="6">
        <v>115070819421</v>
      </c>
      <c r="I98" s="21">
        <v>-2000190901</v>
      </c>
      <c r="K98" s="6">
        <v>37607747</v>
      </c>
      <c r="M98" s="6">
        <v>113070628520</v>
      </c>
      <c r="O98" s="6">
        <v>94254149005</v>
      </c>
      <c r="Q98" s="21">
        <v>18816479515</v>
      </c>
      <c r="S98" s="6"/>
    </row>
    <row r="99" spans="1:19" ht="21" x14ac:dyDescent="0.55000000000000004">
      <c r="A99" s="5" t="s">
        <v>187</v>
      </c>
      <c r="C99" s="6">
        <v>1161465</v>
      </c>
      <c r="E99" s="6">
        <v>2567740758</v>
      </c>
      <c r="G99" s="6">
        <v>2564854381</v>
      </c>
      <c r="I99" s="21">
        <v>2886377</v>
      </c>
      <c r="K99" s="6">
        <v>1161465</v>
      </c>
      <c r="M99" s="6">
        <v>2567740758</v>
      </c>
      <c r="O99" s="6">
        <v>2564854381</v>
      </c>
      <c r="Q99" s="21">
        <v>2886377</v>
      </c>
      <c r="S99" s="6"/>
    </row>
    <row r="100" spans="1:19" ht="21" x14ac:dyDescent="0.55000000000000004">
      <c r="A100" s="5" t="s">
        <v>138</v>
      </c>
      <c r="C100" s="6">
        <v>12523826</v>
      </c>
      <c r="E100" s="6">
        <v>35988640725</v>
      </c>
      <c r="G100" s="6">
        <v>40971847149</v>
      </c>
      <c r="I100" s="21">
        <v>-4983206424</v>
      </c>
      <c r="K100" s="6">
        <v>12523826</v>
      </c>
      <c r="M100" s="6">
        <v>35988640725</v>
      </c>
      <c r="O100" s="6">
        <v>38021686255</v>
      </c>
      <c r="Q100" s="21">
        <v>-2033045530</v>
      </c>
      <c r="S100" s="6"/>
    </row>
    <row r="101" spans="1:19" ht="21" x14ac:dyDescent="0.55000000000000004">
      <c r="A101" s="5" t="s">
        <v>176</v>
      </c>
      <c r="C101" s="6">
        <v>68143352</v>
      </c>
      <c r="E101" s="6">
        <v>118802373033</v>
      </c>
      <c r="G101" s="6">
        <v>124198169208</v>
      </c>
      <c r="I101" s="21">
        <v>-5395796175</v>
      </c>
      <c r="K101" s="6">
        <v>68143352</v>
      </c>
      <c r="M101" s="6">
        <v>118802373033</v>
      </c>
      <c r="O101" s="6">
        <v>120233895782</v>
      </c>
      <c r="Q101" s="21">
        <v>-1431522749</v>
      </c>
      <c r="S101" s="6"/>
    </row>
    <row r="102" spans="1:19" ht="21" x14ac:dyDescent="0.55000000000000004">
      <c r="A102" s="5" t="s">
        <v>148</v>
      </c>
      <c r="C102" s="6">
        <v>44375179</v>
      </c>
      <c r="E102" s="6">
        <v>131700187169</v>
      </c>
      <c r="G102" s="6">
        <v>116491311218</v>
      </c>
      <c r="I102" s="21">
        <v>15208875951</v>
      </c>
      <c r="K102" s="6">
        <v>44375179</v>
      </c>
      <c r="M102" s="6">
        <v>131700187169</v>
      </c>
      <c r="O102" s="6">
        <v>101717835908</v>
      </c>
      <c r="Q102" s="21">
        <v>29982351261</v>
      </c>
      <c r="S102" s="6"/>
    </row>
    <row r="103" spans="1:19" ht="21" x14ac:dyDescent="0.55000000000000004">
      <c r="A103" s="5" t="s">
        <v>133</v>
      </c>
      <c r="C103" s="6">
        <v>30204778</v>
      </c>
      <c r="E103" s="6">
        <v>110564107498</v>
      </c>
      <c r="G103" s="6">
        <v>115435690202</v>
      </c>
      <c r="I103" s="21">
        <v>-4871582704</v>
      </c>
      <c r="K103" s="6">
        <v>30204778</v>
      </c>
      <c r="M103" s="6">
        <v>110564107498</v>
      </c>
      <c r="O103" s="6">
        <v>110242198610</v>
      </c>
      <c r="Q103" s="21">
        <v>321908888</v>
      </c>
      <c r="S103" s="6"/>
    </row>
    <row r="104" spans="1:19" ht="21" x14ac:dyDescent="0.55000000000000004">
      <c r="A104" s="5" t="s">
        <v>167</v>
      </c>
      <c r="C104" s="6">
        <v>60020551</v>
      </c>
      <c r="E104" s="6">
        <v>112383289369</v>
      </c>
      <c r="G104" s="6">
        <v>114705059617</v>
      </c>
      <c r="I104" s="21">
        <v>-2321770248</v>
      </c>
      <c r="K104" s="6">
        <v>60020551</v>
      </c>
      <c r="M104" s="6">
        <v>112383289369</v>
      </c>
      <c r="O104" s="6">
        <v>104273800434</v>
      </c>
      <c r="Q104" s="21">
        <v>8109488935</v>
      </c>
      <c r="S104" s="6"/>
    </row>
    <row r="105" spans="1:19" ht="21" x14ac:dyDescent="0.55000000000000004">
      <c r="A105" s="5" t="s">
        <v>189</v>
      </c>
      <c r="C105" s="6">
        <v>1400000</v>
      </c>
      <c r="E105" s="6">
        <v>2312981370</v>
      </c>
      <c r="G105" s="6">
        <v>2534734556</v>
      </c>
      <c r="I105" s="21">
        <v>-221753186</v>
      </c>
      <c r="K105" s="6">
        <v>1400000</v>
      </c>
      <c r="M105" s="6">
        <v>2312981370</v>
      </c>
      <c r="O105" s="6">
        <v>2534734556</v>
      </c>
      <c r="Q105" s="21">
        <v>-221753186</v>
      </c>
      <c r="S105" s="6"/>
    </row>
    <row r="106" spans="1:19" ht="21" x14ac:dyDescent="0.55000000000000004">
      <c r="A106" s="5" t="s">
        <v>30</v>
      </c>
      <c r="C106" s="6">
        <v>6984332</v>
      </c>
      <c r="E106" s="6">
        <v>129112292207</v>
      </c>
      <c r="G106" s="6">
        <v>107981638487</v>
      </c>
      <c r="I106" s="21">
        <v>21130653720</v>
      </c>
      <c r="K106" s="6">
        <v>6984332</v>
      </c>
      <c r="M106" s="6">
        <v>129112292207</v>
      </c>
      <c r="O106" s="6">
        <v>93821584150</v>
      </c>
      <c r="Q106" s="21">
        <v>35290708057</v>
      </c>
      <c r="S106" s="6"/>
    </row>
    <row r="107" spans="1:19" ht="21" x14ac:dyDescent="0.55000000000000004">
      <c r="A107" s="5" t="s">
        <v>81</v>
      </c>
      <c r="C107" s="6">
        <v>24046755</v>
      </c>
      <c r="E107" s="6">
        <v>118493098217</v>
      </c>
      <c r="G107" s="6">
        <v>112098622164</v>
      </c>
      <c r="I107" s="21">
        <v>6394476053</v>
      </c>
      <c r="K107" s="6">
        <v>24046755</v>
      </c>
      <c r="M107" s="6">
        <v>118493098217</v>
      </c>
      <c r="O107" s="6">
        <v>102326138715</v>
      </c>
      <c r="Q107" s="21">
        <v>16166959502</v>
      </c>
      <c r="S107" s="6"/>
    </row>
    <row r="108" spans="1:19" ht="21" x14ac:dyDescent="0.55000000000000004">
      <c r="A108" s="5" t="s">
        <v>159</v>
      </c>
      <c r="C108" s="6">
        <v>19011117</v>
      </c>
      <c r="E108" s="6">
        <v>128464936856</v>
      </c>
      <c r="G108" s="6">
        <v>109706308611</v>
      </c>
      <c r="I108" s="21">
        <v>18758628245</v>
      </c>
      <c r="K108" s="6">
        <v>19011117</v>
      </c>
      <c r="M108" s="6">
        <v>128464936856</v>
      </c>
      <c r="O108" s="6">
        <v>89096579595</v>
      </c>
      <c r="Q108" s="21">
        <v>39368357261</v>
      </c>
      <c r="S108" s="6"/>
    </row>
    <row r="109" spans="1:19" ht="21" x14ac:dyDescent="0.55000000000000004">
      <c r="A109" s="5" t="s">
        <v>96</v>
      </c>
      <c r="C109" s="6">
        <v>20627062</v>
      </c>
      <c r="E109" s="6">
        <v>127513240270</v>
      </c>
      <c r="G109" s="6">
        <v>122825017787</v>
      </c>
      <c r="I109" s="21">
        <v>4688222483</v>
      </c>
      <c r="K109" s="6">
        <v>20627062</v>
      </c>
      <c r="M109" s="6">
        <v>127513240270</v>
      </c>
      <c r="O109" s="6">
        <v>113674893253</v>
      </c>
      <c r="Q109" s="21">
        <v>13838347017</v>
      </c>
      <c r="S109" s="6"/>
    </row>
    <row r="110" spans="1:19" ht="21" x14ac:dyDescent="0.55000000000000004">
      <c r="A110" s="5" t="s">
        <v>31</v>
      </c>
      <c r="C110" s="6">
        <v>43829749</v>
      </c>
      <c r="E110" s="6">
        <v>116164314202</v>
      </c>
      <c r="G110" s="6">
        <v>112141140926</v>
      </c>
      <c r="I110" s="21">
        <v>4023173276</v>
      </c>
      <c r="K110" s="6">
        <v>43829749</v>
      </c>
      <c r="M110" s="6">
        <v>116164314202</v>
      </c>
      <c r="O110" s="6">
        <v>99446817736</v>
      </c>
      <c r="Q110" s="21">
        <v>16717496466</v>
      </c>
      <c r="S110" s="6"/>
    </row>
    <row r="111" spans="1:19" ht="21" x14ac:dyDescent="0.55000000000000004">
      <c r="A111" s="5" t="s">
        <v>110</v>
      </c>
      <c r="C111" s="6">
        <v>16178088</v>
      </c>
      <c r="E111" s="6">
        <v>118792432210</v>
      </c>
      <c r="G111" s="6">
        <v>120768027942</v>
      </c>
      <c r="I111" s="21">
        <v>-1975595732</v>
      </c>
      <c r="K111" s="6">
        <v>16178088</v>
      </c>
      <c r="M111" s="6">
        <v>118792432210</v>
      </c>
      <c r="O111" s="6">
        <v>112325403902</v>
      </c>
      <c r="Q111" s="21">
        <v>6467028308</v>
      </c>
      <c r="S111" s="6"/>
    </row>
    <row r="112" spans="1:19" ht="21" x14ac:dyDescent="0.55000000000000004">
      <c r="A112" s="5" t="s">
        <v>32</v>
      </c>
      <c r="C112" s="6">
        <v>22880734</v>
      </c>
      <c r="E112" s="6">
        <v>91065206229</v>
      </c>
      <c r="G112" s="6">
        <v>98198599429</v>
      </c>
      <c r="I112" s="21">
        <v>-7133393200</v>
      </c>
      <c r="K112" s="6">
        <v>22880734</v>
      </c>
      <c r="M112" s="6">
        <v>91065206229</v>
      </c>
      <c r="O112" s="6">
        <v>95747000929</v>
      </c>
      <c r="Q112" s="21">
        <v>-4681794700</v>
      </c>
      <c r="S112" s="6"/>
    </row>
    <row r="113" spans="1:19" ht="21" x14ac:dyDescent="0.55000000000000004">
      <c r="A113" s="5" t="s">
        <v>161</v>
      </c>
      <c r="C113" s="6">
        <v>958429</v>
      </c>
      <c r="E113" s="6">
        <v>65534811893</v>
      </c>
      <c r="G113" s="6">
        <v>42814935879</v>
      </c>
      <c r="I113" s="21">
        <v>22719876014</v>
      </c>
      <c r="K113" s="6">
        <v>958429</v>
      </c>
      <c r="M113" s="6">
        <v>65534811893</v>
      </c>
      <c r="O113" s="6">
        <v>39183201250</v>
      </c>
      <c r="Q113" s="21">
        <v>26351610643</v>
      </c>
      <c r="S113" s="6"/>
    </row>
    <row r="114" spans="1:19" ht="21" x14ac:dyDescent="0.55000000000000004">
      <c r="A114" s="5" t="s">
        <v>107</v>
      </c>
      <c r="C114" s="6">
        <v>34666593</v>
      </c>
      <c r="E114" s="6">
        <v>137250494742</v>
      </c>
      <c r="G114" s="6">
        <v>112322356600</v>
      </c>
      <c r="I114" s="21">
        <v>24928138142</v>
      </c>
      <c r="K114" s="6">
        <v>34666593</v>
      </c>
      <c r="M114" s="6">
        <v>137250494742</v>
      </c>
      <c r="O114" s="6">
        <v>98019769491</v>
      </c>
      <c r="Q114" s="21">
        <v>39230725251</v>
      </c>
      <c r="S114" s="6"/>
    </row>
    <row r="115" spans="1:19" ht="21" x14ac:dyDescent="0.55000000000000004">
      <c r="A115" s="5" t="s">
        <v>193</v>
      </c>
      <c r="C115" s="6">
        <v>6091133</v>
      </c>
      <c r="E115" s="6">
        <v>20525588848</v>
      </c>
      <c r="G115" s="6">
        <v>19892888088</v>
      </c>
      <c r="I115" s="21">
        <v>632700760</v>
      </c>
      <c r="K115" s="6">
        <v>6091133</v>
      </c>
      <c r="M115" s="6">
        <v>20525588848</v>
      </c>
      <c r="O115" s="6">
        <v>19892888088</v>
      </c>
      <c r="Q115" s="21">
        <v>632700760</v>
      </c>
      <c r="S115" s="6"/>
    </row>
    <row r="116" spans="1:19" ht="21" x14ac:dyDescent="0.55000000000000004">
      <c r="A116" s="5" t="s">
        <v>142</v>
      </c>
      <c r="C116" s="6">
        <v>66359010</v>
      </c>
      <c r="E116" s="6">
        <v>115098903882</v>
      </c>
      <c r="G116" s="6">
        <v>118824010485</v>
      </c>
      <c r="I116" s="21">
        <v>-3725106603</v>
      </c>
      <c r="K116" s="6">
        <v>66359010</v>
      </c>
      <c r="M116" s="6">
        <v>115098903882</v>
      </c>
      <c r="O116" s="6">
        <v>113674000770</v>
      </c>
      <c r="Q116" s="21">
        <v>1424903112</v>
      </c>
      <c r="S116" s="6"/>
    </row>
    <row r="117" spans="1:19" ht="21" x14ac:dyDescent="0.55000000000000004">
      <c r="A117" s="5" t="s">
        <v>137</v>
      </c>
      <c r="C117" s="6">
        <v>35089984</v>
      </c>
      <c r="E117" s="6">
        <v>105883783546</v>
      </c>
      <c r="G117" s="6">
        <v>115570638651</v>
      </c>
      <c r="I117" s="21">
        <v>-9686855105</v>
      </c>
      <c r="K117" s="6">
        <v>35089984</v>
      </c>
      <c r="M117" s="6">
        <v>105883783546</v>
      </c>
      <c r="O117" s="6">
        <v>103994481152</v>
      </c>
      <c r="Q117" s="21">
        <v>1889302394</v>
      </c>
      <c r="S117" s="6"/>
    </row>
    <row r="118" spans="1:19" ht="21" x14ac:dyDescent="0.55000000000000004">
      <c r="A118" s="5" t="s">
        <v>141</v>
      </c>
      <c r="C118" s="6">
        <v>941798</v>
      </c>
      <c r="E118" s="6">
        <v>119898646757</v>
      </c>
      <c r="G118" s="6">
        <v>122044653286</v>
      </c>
      <c r="I118" s="21">
        <v>-2146006529</v>
      </c>
      <c r="K118" s="6">
        <v>941798</v>
      </c>
      <c r="M118" s="6">
        <v>119898646757</v>
      </c>
      <c r="O118" s="6">
        <v>119586445887</v>
      </c>
      <c r="Q118" s="21">
        <v>312200870</v>
      </c>
      <c r="S118" s="6"/>
    </row>
    <row r="119" spans="1:19" ht="21" x14ac:dyDescent="0.55000000000000004">
      <c r="A119" s="5" t="s">
        <v>95</v>
      </c>
      <c r="C119" s="6">
        <v>22750436</v>
      </c>
      <c r="E119" s="6">
        <v>118968010933</v>
      </c>
      <c r="G119" s="6">
        <v>121434286267</v>
      </c>
      <c r="I119" s="21">
        <v>-2466275334</v>
      </c>
      <c r="K119" s="6">
        <v>22750436</v>
      </c>
      <c r="M119" s="6">
        <v>118968010933</v>
      </c>
      <c r="O119" s="6">
        <v>107451943836</v>
      </c>
      <c r="Q119" s="21">
        <v>11516067097</v>
      </c>
      <c r="S119" s="6"/>
    </row>
    <row r="120" spans="1:19" ht="21" x14ac:dyDescent="0.55000000000000004">
      <c r="A120" s="5" t="s">
        <v>131</v>
      </c>
      <c r="C120" s="6">
        <v>42727142</v>
      </c>
      <c r="E120" s="6">
        <v>106670502759</v>
      </c>
      <c r="G120" s="6">
        <v>115217172942</v>
      </c>
      <c r="I120" s="21">
        <v>-8546670183</v>
      </c>
      <c r="K120" s="6">
        <v>42727142</v>
      </c>
      <c r="M120" s="6">
        <v>106670502759</v>
      </c>
      <c r="O120" s="6">
        <v>109342456381</v>
      </c>
      <c r="Q120" s="21">
        <v>-2671953622</v>
      </c>
      <c r="S120" s="6"/>
    </row>
    <row r="121" spans="1:19" ht="21" x14ac:dyDescent="0.55000000000000004">
      <c r="A121" s="5" t="s">
        <v>151</v>
      </c>
      <c r="C121" s="6">
        <v>17505286</v>
      </c>
      <c r="E121" s="6">
        <v>140523058426</v>
      </c>
      <c r="G121" s="6">
        <v>125353341505</v>
      </c>
      <c r="I121" s="21">
        <v>15169716921</v>
      </c>
      <c r="K121" s="6">
        <v>17505286</v>
      </c>
      <c r="M121" s="6">
        <v>140523058426</v>
      </c>
      <c r="O121" s="6">
        <v>106555281268</v>
      </c>
      <c r="Q121" s="21">
        <v>33967777158</v>
      </c>
      <c r="S121" s="6"/>
    </row>
    <row r="122" spans="1:19" ht="21" x14ac:dyDescent="0.55000000000000004">
      <c r="A122" s="5" t="s">
        <v>168</v>
      </c>
      <c r="C122" s="6">
        <v>14273276</v>
      </c>
      <c r="E122" s="6">
        <v>80303890078</v>
      </c>
      <c r="G122" s="6">
        <v>81208308907</v>
      </c>
      <c r="I122" s="21">
        <v>-904418829</v>
      </c>
      <c r="K122" s="6">
        <v>14273276</v>
      </c>
      <c r="M122" s="6">
        <v>80303890078</v>
      </c>
      <c r="O122" s="6">
        <v>64632795375</v>
      </c>
      <c r="Q122" s="21">
        <v>15671094703</v>
      </c>
      <c r="S122" s="6"/>
    </row>
    <row r="123" spans="1:19" ht="21" x14ac:dyDescent="0.55000000000000004">
      <c r="A123" s="5" t="s">
        <v>190</v>
      </c>
      <c r="C123" s="6">
        <v>21200000</v>
      </c>
      <c r="E123" s="6">
        <v>33889195764</v>
      </c>
      <c r="G123" s="6">
        <v>33445499885</v>
      </c>
      <c r="I123" s="21">
        <v>443695879</v>
      </c>
      <c r="K123" s="6">
        <v>21200000</v>
      </c>
      <c r="M123" s="6">
        <v>33889195764</v>
      </c>
      <c r="O123" s="6">
        <v>33445499885</v>
      </c>
      <c r="Q123" s="21">
        <v>443695879</v>
      </c>
      <c r="S123" s="6"/>
    </row>
    <row r="124" spans="1:19" ht="21" x14ac:dyDescent="0.55000000000000004">
      <c r="A124" s="5" t="s">
        <v>194</v>
      </c>
      <c r="C124" s="6">
        <v>1839658</v>
      </c>
      <c r="E124" s="6">
        <v>60659286252</v>
      </c>
      <c r="G124" s="6">
        <v>59975008134</v>
      </c>
      <c r="I124" s="21">
        <v>684278118</v>
      </c>
      <c r="K124" s="6">
        <v>1839658</v>
      </c>
      <c r="M124" s="6">
        <v>60659286252</v>
      </c>
      <c r="O124" s="6">
        <v>59975008134</v>
      </c>
      <c r="Q124" s="21">
        <v>684278118</v>
      </c>
      <c r="S124" s="6"/>
    </row>
    <row r="125" spans="1:19" ht="21" x14ac:dyDescent="0.55000000000000004">
      <c r="A125" s="5" t="s">
        <v>25</v>
      </c>
      <c r="C125" s="6">
        <v>191356</v>
      </c>
      <c r="E125" s="6">
        <v>8348883692</v>
      </c>
      <c r="G125" s="6">
        <v>5819124449</v>
      </c>
      <c r="I125" s="21">
        <v>2529759243</v>
      </c>
      <c r="K125" s="6">
        <v>191356</v>
      </c>
      <c r="M125" s="6">
        <v>8348883692</v>
      </c>
      <c r="O125" s="6">
        <v>5488946687</v>
      </c>
      <c r="Q125" s="21">
        <v>2859937005</v>
      </c>
      <c r="S125" s="6"/>
    </row>
    <row r="126" spans="1:19" ht="21" x14ac:dyDescent="0.55000000000000004">
      <c r="A126" s="5" t="s">
        <v>16</v>
      </c>
      <c r="C126" s="6">
        <v>41775075</v>
      </c>
      <c r="E126" s="6">
        <v>101101802801</v>
      </c>
      <c r="G126" s="6">
        <v>114759576537</v>
      </c>
      <c r="I126" s="21">
        <v>-13657773736</v>
      </c>
      <c r="K126" s="6">
        <v>41775075</v>
      </c>
      <c r="M126" s="6">
        <v>101101802801</v>
      </c>
      <c r="O126" s="6">
        <v>101287115285</v>
      </c>
      <c r="Q126" s="21">
        <v>-185312484</v>
      </c>
      <c r="S126" s="6"/>
    </row>
    <row r="127" spans="1:19" ht="21" x14ac:dyDescent="0.55000000000000004">
      <c r="A127" s="5" t="s">
        <v>134</v>
      </c>
      <c r="C127" s="6">
        <v>71207871</v>
      </c>
      <c r="E127" s="6">
        <v>117573970437</v>
      </c>
      <c r="G127" s="6">
        <v>114261689512</v>
      </c>
      <c r="I127" s="21">
        <v>3312280925</v>
      </c>
      <c r="K127" s="6">
        <v>71207871</v>
      </c>
      <c r="M127" s="6">
        <v>117573970437</v>
      </c>
      <c r="O127" s="6">
        <v>107907685675</v>
      </c>
      <c r="Q127" s="21">
        <v>9666284762</v>
      </c>
      <c r="S127" s="6"/>
    </row>
    <row r="128" spans="1:19" ht="21" x14ac:dyDescent="0.55000000000000004">
      <c r="A128" s="5" t="s">
        <v>155</v>
      </c>
      <c r="C128" s="6">
        <v>24737396</v>
      </c>
      <c r="E128" s="6">
        <v>111464184893</v>
      </c>
      <c r="G128" s="6">
        <v>120381143216</v>
      </c>
      <c r="I128" s="21">
        <v>-8916958323</v>
      </c>
      <c r="K128" s="6">
        <v>24737396</v>
      </c>
      <c r="M128" s="6">
        <v>111464184893</v>
      </c>
      <c r="O128" s="6">
        <v>107745100525</v>
      </c>
      <c r="Q128" s="21">
        <v>3719084368</v>
      </c>
      <c r="S128" s="6"/>
    </row>
    <row r="129" spans="1:19" ht="21" x14ac:dyDescent="0.55000000000000004">
      <c r="A129" s="5" t="s">
        <v>106</v>
      </c>
      <c r="C129" s="6">
        <v>32784735</v>
      </c>
      <c r="E129" s="6">
        <v>143885979700</v>
      </c>
      <c r="G129" s="6">
        <v>107907885314</v>
      </c>
      <c r="I129" s="21">
        <v>35978094386</v>
      </c>
      <c r="K129" s="6">
        <v>32784735</v>
      </c>
      <c r="M129" s="6">
        <v>143885979700</v>
      </c>
      <c r="O129" s="6">
        <v>108410097694</v>
      </c>
      <c r="Q129" s="21">
        <v>35475882006</v>
      </c>
      <c r="S129" s="6"/>
    </row>
    <row r="130" spans="1:19" ht="21" x14ac:dyDescent="0.55000000000000004">
      <c r="A130" s="5" t="s">
        <v>126</v>
      </c>
      <c r="C130" s="6">
        <v>3956101</v>
      </c>
      <c r="E130" s="6">
        <v>33249157273</v>
      </c>
      <c r="G130" s="6">
        <v>34859869875</v>
      </c>
      <c r="I130" s="21">
        <v>-1610712602</v>
      </c>
      <c r="K130" s="6">
        <v>3956101</v>
      </c>
      <c r="M130" s="6">
        <v>33249157273</v>
      </c>
      <c r="O130" s="6">
        <v>35510769932</v>
      </c>
      <c r="Q130" s="21">
        <v>-2261612659</v>
      </c>
      <c r="S130" s="6"/>
    </row>
    <row r="131" spans="1:19" ht="21" x14ac:dyDescent="0.55000000000000004">
      <c r="A131" s="5" t="s">
        <v>165</v>
      </c>
      <c r="C131" s="6">
        <v>3474134</v>
      </c>
      <c r="E131" s="6">
        <v>33507551337</v>
      </c>
      <c r="G131" s="6">
        <v>31092347413</v>
      </c>
      <c r="I131" s="21">
        <v>2415203924</v>
      </c>
      <c r="K131" s="6">
        <v>3474134</v>
      </c>
      <c r="M131" s="6">
        <v>33507551337</v>
      </c>
      <c r="O131" s="6">
        <v>29679669441</v>
      </c>
      <c r="Q131" s="21">
        <v>3827881896</v>
      </c>
      <c r="S131" s="6"/>
    </row>
    <row r="132" spans="1:19" ht="21" x14ac:dyDescent="0.55000000000000004">
      <c r="A132" s="5" t="s">
        <v>101</v>
      </c>
      <c r="C132" s="6">
        <v>22802295</v>
      </c>
      <c r="E132" s="6">
        <v>95210347956</v>
      </c>
      <c r="G132" s="6">
        <v>109652333187</v>
      </c>
      <c r="I132" s="21">
        <v>-14441985231</v>
      </c>
      <c r="K132" s="6">
        <v>22802295</v>
      </c>
      <c r="M132" s="6">
        <v>95210347956</v>
      </c>
      <c r="O132" s="6">
        <v>108635633991</v>
      </c>
      <c r="Q132" s="21">
        <v>-13425286035</v>
      </c>
      <c r="S132" s="6"/>
    </row>
    <row r="133" spans="1:19" ht="21" x14ac:dyDescent="0.55000000000000004">
      <c r="A133" s="5" t="s">
        <v>20</v>
      </c>
      <c r="C133" s="6">
        <v>2518907</v>
      </c>
      <c r="E133" s="6">
        <v>109075380445</v>
      </c>
      <c r="G133" s="6">
        <v>100245906793</v>
      </c>
      <c r="I133" s="21">
        <v>8829473652</v>
      </c>
      <c r="K133" s="6">
        <v>2518907</v>
      </c>
      <c r="M133" s="6">
        <v>109075380445</v>
      </c>
      <c r="O133" s="6">
        <v>81298178344</v>
      </c>
      <c r="Q133" s="21">
        <v>27777202101</v>
      </c>
      <c r="S133" s="6"/>
    </row>
    <row r="134" spans="1:19" ht="21.75" thickBot="1" x14ac:dyDescent="0.6">
      <c r="A134" s="5" t="s">
        <v>125</v>
      </c>
      <c r="C134" s="6">
        <v>1493355</v>
      </c>
      <c r="E134" s="6">
        <v>65629425393</v>
      </c>
      <c r="G134" s="6">
        <v>65235371445</v>
      </c>
      <c r="I134" s="21">
        <v>394053948</v>
      </c>
      <c r="K134" s="6">
        <v>1493355</v>
      </c>
      <c r="M134" s="6">
        <v>65629425393</v>
      </c>
      <c r="O134" s="6">
        <v>61947188076</v>
      </c>
      <c r="Q134" s="21">
        <v>3682237317</v>
      </c>
      <c r="S134" s="6"/>
    </row>
    <row r="135" spans="1:19" ht="21.75" thickBot="1" x14ac:dyDescent="0.6">
      <c r="A135" s="5" t="s">
        <v>34</v>
      </c>
      <c r="C135" s="4" t="s">
        <v>34</v>
      </c>
      <c r="E135" s="8">
        <f>SUM(E8:E134)</f>
        <v>11757115193984</v>
      </c>
      <c r="G135" s="8">
        <f>SUM(G8:G134)</f>
        <v>11517951658013</v>
      </c>
      <c r="I135" s="8">
        <f>SUM(I8:I134)</f>
        <v>239163535971</v>
      </c>
      <c r="K135" s="4" t="s">
        <v>34</v>
      </c>
      <c r="M135" s="8">
        <f>SUM(M8:M134)</f>
        <v>11757115193984</v>
      </c>
      <c r="O135" s="8">
        <f>SUM(O8:O134)</f>
        <v>10582625453369</v>
      </c>
      <c r="Q135" s="8">
        <f>SUM(Q8:Q134)</f>
        <v>1174489740615</v>
      </c>
      <c r="S135" s="6"/>
    </row>
    <row r="136" spans="1:19" ht="19.5" thickTop="1" x14ac:dyDescent="0.45">
      <c r="I136" s="4"/>
      <c r="Q136" s="28"/>
    </row>
    <row r="137" spans="1:19" x14ac:dyDescent="0.45">
      <c r="I137" s="44"/>
      <c r="Q137" s="29"/>
    </row>
    <row r="138" spans="1:19" x14ac:dyDescent="0.45">
      <c r="I138" s="6"/>
    </row>
    <row r="139" spans="1:19" x14ac:dyDescent="0.45">
      <c r="I139" s="6"/>
    </row>
    <row r="140" spans="1:19" x14ac:dyDescent="0.45">
      <c r="I140" s="6"/>
    </row>
    <row r="141" spans="1:19" x14ac:dyDescent="0.45">
      <c r="I141" s="6"/>
    </row>
    <row r="142" spans="1:19" x14ac:dyDescent="0.45">
      <c r="I142" s="4"/>
    </row>
    <row r="143" spans="1:19" x14ac:dyDescent="0.45">
      <c r="I143" s="4"/>
    </row>
    <row r="144" spans="1:19" x14ac:dyDescent="0.45">
      <c r="I144" s="4"/>
    </row>
    <row r="145" spans="9:9" x14ac:dyDescent="0.45">
      <c r="I145" s="4"/>
    </row>
    <row r="146" spans="9:9" x14ac:dyDescent="0.45">
      <c r="I146" s="4"/>
    </row>
    <row r="147" spans="9:9" x14ac:dyDescent="0.45">
      <c r="I147" s="4"/>
    </row>
    <row r="148" spans="9:9" x14ac:dyDescent="0.45">
      <c r="I148" s="28"/>
    </row>
    <row r="149" spans="9:9" x14ac:dyDescent="0.45">
      <c r="I149" s="28"/>
    </row>
    <row r="150" spans="9:9" x14ac:dyDescent="0.45">
      <c r="I150" s="28"/>
    </row>
    <row r="151" spans="9:9" x14ac:dyDescent="0.45">
      <c r="I151" s="28"/>
    </row>
    <row r="152" spans="9:9" x14ac:dyDescent="0.45">
      <c r="I152" s="28"/>
    </row>
    <row r="153" spans="9:9" x14ac:dyDescent="0.45">
      <c r="I153" s="28"/>
    </row>
    <row r="154" spans="9:9" x14ac:dyDescent="0.45">
      <c r="I154" s="28"/>
    </row>
    <row r="155" spans="9:9" x14ac:dyDescent="0.45">
      <c r="I155" s="21"/>
    </row>
  </sheetData>
  <mergeCells count="15">
    <mergeCell ref="A2:Q2"/>
    <mergeCell ref="A3:Q3"/>
    <mergeCell ref="A4:Q4"/>
    <mergeCell ref="A5:H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جمع درآمدها</vt:lpstr>
      <vt:lpstr>سرمایه‌گذاری در سهام</vt:lpstr>
      <vt:lpstr>درآمد سپرده بانکی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Alizadeh, Mahshid</dc:creator>
  <cp:lastModifiedBy>Alizadeh, Mahshid</cp:lastModifiedBy>
  <dcterms:created xsi:type="dcterms:W3CDTF">2025-10-28T11:44:28Z</dcterms:created>
  <dcterms:modified xsi:type="dcterms:W3CDTF">2026-01-25T10:35:49Z</dcterms:modified>
</cp:coreProperties>
</file>